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Übersicht" sheetId="1" r:id="rId1"/>
    <sheet name="Kalender Druck" sheetId="2" r:id="rId2"/>
  </sheets>
  <definedNames>
    <definedName name="Feiertage">Übersicht!$E$2:$F$28</definedName>
    <definedName name="Halbfeiertage">Übersicht!$E$30:$F$40</definedName>
    <definedName name="Schulferien">Übersicht!$M$28:$FF$40</definedName>
  </definedNames>
  <calcPr calcId="145621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I3" i="1" l="1"/>
  <c r="M28" i="1"/>
  <c r="L1" i="2"/>
  <c r="A26" i="2" s="1"/>
  <c r="I80" i="1"/>
  <c r="I79" i="1"/>
  <c r="I78" i="1"/>
  <c r="I77" i="1"/>
  <c r="I76" i="1"/>
  <c r="I75" i="1"/>
  <c r="I74" i="1"/>
  <c r="I73" i="1"/>
  <c r="I72" i="1"/>
  <c r="I71" i="1"/>
  <c r="I70" i="1" s="1"/>
  <c r="I69" i="1"/>
  <c r="I67" i="1"/>
  <c r="I68" i="1" s="1"/>
  <c r="I66" i="1"/>
  <c r="I65" i="1"/>
  <c r="I64" i="1"/>
  <c r="I62" i="1"/>
  <c r="I61" i="1"/>
  <c r="I56" i="1"/>
  <c r="I55" i="1"/>
  <c r="I54" i="1"/>
  <c r="I52" i="1"/>
  <c r="I58" i="1" s="1"/>
  <c r="I50" i="1"/>
  <c r="I49" i="1"/>
  <c r="I45" i="1"/>
  <c r="I43" i="1"/>
  <c r="I42" i="1"/>
  <c r="I41" i="1"/>
  <c r="I40" i="1"/>
  <c r="E40" i="1"/>
  <c r="I39" i="1"/>
  <c r="E39" i="1"/>
  <c r="M40" i="1"/>
  <c r="N40" i="1" s="1"/>
  <c r="O40" i="1" s="1"/>
  <c r="P40" i="1" s="1"/>
  <c r="Q40" i="1" s="1"/>
  <c r="R40" i="1" s="1"/>
  <c r="S40" i="1" s="1"/>
  <c r="T40" i="1" s="1"/>
  <c r="U40" i="1" s="1"/>
  <c r="V40" i="1" s="1"/>
  <c r="W40" i="1" s="1"/>
  <c r="X40" i="1" s="1"/>
  <c r="Y40" i="1" s="1"/>
  <c r="Z40" i="1" s="1"/>
  <c r="AA40" i="1" s="1"/>
  <c r="AB40" i="1" s="1"/>
  <c r="AC40" i="1" s="1"/>
  <c r="AD40" i="1" s="1"/>
  <c r="AE40" i="1" s="1"/>
  <c r="AF40" i="1" s="1"/>
  <c r="AG40" i="1" s="1"/>
  <c r="AH40" i="1" s="1"/>
  <c r="AI40" i="1" s="1"/>
  <c r="AJ40" i="1" s="1"/>
  <c r="AK40" i="1" s="1"/>
  <c r="AL40" i="1" s="1"/>
  <c r="AM40" i="1" s="1"/>
  <c r="AN40" i="1" s="1"/>
  <c r="AO40" i="1" s="1"/>
  <c r="AP40" i="1" s="1"/>
  <c r="AQ40" i="1" s="1"/>
  <c r="AR40" i="1" s="1"/>
  <c r="AS40" i="1" s="1"/>
  <c r="AT40" i="1" s="1"/>
  <c r="AU40" i="1" s="1"/>
  <c r="AV40" i="1" s="1"/>
  <c r="AW40" i="1" s="1"/>
  <c r="AX40" i="1" s="1"/>
  <c r="AY40" i="1" s="1"/>
  <c r="AZ40" i="1" s="1"/>
  <c r="BA40" i="1" s="1"/>
  <c r="BB40" i="1" s="1"/>
  <c r="BC40" i="1" s="1"/>
  <c r="BD40" i="1" s="1"/>
  <c r="BE40" i="1" s="1"/>
  <c r="BF40" i="1" s="1"/>
  <c r="BG40" i="1" s="1"/>
  <c r="BH40" i="1" s="1"/>
  <c r="BI40" i="1" s="1"/>
  <c r="BJ40" i="1" s="1"/>
  <c r="BK40" i="1" s="1"/>
  <c r="BL40" i="1" s="1"/>
  <c r="BM40" i="1" s="1"/>
  <c r="BN40" i="1" s="1"/>
  <c r="BO40" i="1" s="1"/>
  <c r="BP40" i="1" s="1"/>
  <c r="BQ40" i="1" s="1"/>
  <c r="BR40" i="1" s="1"/>
  <c r="BS40" i="1" s="1"/>
  <c r="BT40" i="1" s="1"/>
  <c r="BU40" i="1" s="1"/>
  <c r="BV40" i="1" s="1"/>
  <c r="BW40" i="1" s="1"/>
  <c r="BX40" i="1" s="1"/>
  <c r="BY40" i="1" s="1"/>
  <c r="BZ40" i="1" s="1"/>
  <c r="CA40" i="1" s="1"/>
  <c r="CB40" i="1" s="1"/>
  <c r="CC40" i="1" s="1"/>
  <c r="CD40" i="1" s="1"/>
  <c r="CE40" i="1" s="1"/>
  <c r="CF40" i="1" s="1"/>
  <c r="CG40" i="1" s="1"/>
  <c r="CH40" i="1" s="1"/>
  <c r="CI40" i="1" s="1"/>
  <c r="CJ40" i="1" s="1"/>
  <c r="CK40" i="1" s="1"/>
  <c r="CL40" i="1" s="1"/>
  <c r="CM40" i="1" s="1"/>
  <c r="CN40" i="1" s="1"/>
  <c r="CO40" i="1" s="1"/>
  <c r="CP40" i="1" s="1"/>
  <c r="CQ40" i="1" s="1"/>
  <c r="CR40" i="1" s="1"/>
  <c r="CS40" i="1" s="1"/>
  <c r="CT40" i="1" s="1"/>
  <c r="CU40" i="1" s="1"/>
  <c r="CV40" i="1" s="1"/>
  <c r="CW40" i="1" s="1"/>
  <c r="CX40" i="1" s="1"/>
  <c r="CY40" i="1" s="1"/>
  <c r="CZ40" i="1" s="1"/>
  <c r="DA40" i="1" s="1"/>
  <c r="DB40" i="1" s="1"/>
  <c r="DC40" i="1" s="1"/>
  <c r="DD40" i="1" s="1"/>
  <c r="DE40" i="1" s="1"/>
  <c r="DF40" i="1" s="1"/>
  <c r="DG40" i="1" s="1"/>
  <c r="DH40" i="1" s="1"/>
  <c r="DI40" i="1" s="1"/>
  <c r="DJ40" i="1" s="1"/>
  <c r="DK40" i="1" s="1"/>
  <c r="DL40" i="1" s="1"/>
  <c r="DM40" i="1" s="1"/>
  <c r="DN40" i="1" s="1"/>
  <c r="DO40" i="1" s="1"/>
  <c r="DP40" i="1" s="1"/>
  <c r="DQ40" i="1" s="1"/>
  <c r="DR40" i="1" s="1"/>
  <c r="DS40" i="1" s="1"/>
  <c r="DT40" i="1" s="1"/>
  <c r="DU40" i="1" s="1"/>
  <c r="DV40" i="1" s="1"/>
  <c r="DW40" i="1" s="1"/>
  <c r="DX40" i="1" s="1"/>
  <c r="DY40" i="1" s="1"/>
  <c r="DZ40" i="1" s="1"/>
  <c r="EA40" i="1" s="1"/>
  <c r="EB40" i="1" s="1"/>
  <c r="EC40" i="1" s="1"/>
  <c r="ED40" i="1" s="1"/>
  <c r="EE40" i="1" s="1"/>
  <c r="EF40" i="1" s="1"/>
  <c r="EG40" i="1" s="1"/>
  <c r="EH40" i="1" s="1"/>
  <c r="EI40" i="1" s="1"/>
  <c r="EJ40" i="1" s="1"/>
  <c r="EK40" i="1" s="1"/>
  <c r="EL40" i="1" s="1"/>
  <c r="EM40" i="1" s="1"/>
  <c r="EN40" i="1" s="1"/>
  <c r="EO40" i="1" s="1"/>
  <c r="EP40" i="1" s="1"/>
  <c r="EQ40" i="1" s="1"/>
  <c r="ER40" i="1" s="1"/>
  <c r="ES40" i="1" s="1"/>
  <c r="ET40" i="1" s="1"/>
  <c r="EU40" i="1" s="1"/>
  <c r="EV40" i="1" s="1"/>
  <c r="EW40" i="1" s="1"/>
  <c r="EX40" i="1" s="1"/>
  <c r="EY40" i="1" s="1"/>
  <c r="EZ40" i="1" s="1"/>
  <c r="FA40" i="1" s="1"/>
  <c r="FB40" i="1" s="1"/>
  <c r="FC40" i="1" s="1"/>
  <c r="FD40" i="1" s="1"/>
  <c r="FE40" i="1" s="1"/>
  <c r="FF40" i="1" s="1"/>
  <c r="I38" i="1"/>
  <c r="E38" i="1"/>
  <c r="N39" i="1"/>
  <c r="O39" i="1" s="1"/>
  <c r="P39" i="1" s="1"/>
  <c r="Q39" i="1" s="1"/>
  <c r="R39" i="1" s="1"/>
  <c r="S39" i="1" s="1"/>
  <c r="T39" i="1" s="1"/>
  <c r="U39" i="1" s="1"/>
  <c r="V39" i="1" s="1"/>
  <c r="W39" i="1" s="1"/>
  <c r="X39" i="1" s="1"/>
  <c r="Y39" i="1" s="1"/>
  <c r="Z39" i="1" s="1"/>
  <c r="AA39" i="1" s="1"/>
  <c r="AB39" i="1" s="1"/>
  <c r="AC39" i="1" s="1"/>
  <c r="AD39" i="1" s="1"/>
  <c r="AE39" i="1" s="1"/>
  <c r="AF39" i="1" s="1"/>
  <c r="AG39" i="1" s="1"/>
  <c r="AH39" i="1" s="1"/>
  <c r="AI39" i="1" s="1"/>
  <c r="AJ39" i="1" s="1"/>
  <c r="AK39" i="1" s="1"/>
  <c r="AL39" i="1" s="1"/>
  <c r="AM39" i="1" s="1"/>
  <c r="AN39" i="1" s="1"/>
  <c r="AO39" i="1" s="1"/>
  <c r="AP39" i="1" s="1"/>
  <c r="AQ39" i="1" s="1"/>
  <c r="AR39" i="1" s="1"/>
  <c r="AS39" i="1" s="1"/>
  <c r="AT39" i="1" s="1"/>
  <c r="AU39" i="1" s="1"/>
  <c r="AV39" i="1" s="1"/>
  <c r="AW39" i="1" s="1"/>
  <c r="AX39" i="1" s="1"/>
  <c r="AY39" i="1" s="1"/>
  <c r="AZ39" i="1" s="1"/>
  <c r="BA39" i="1" s="1"/>
  <c r="BB39" i="1" s="1"/>
  <c r="BC39" i="1" s="1"/>
  <c r="BD39" i="1" s="1"/>
  <c r="BE39" i="1" s="1"/>
  <c r="BF39" i="1" s="1"/>
  <c r="BG39" i="1" s="1"/>
  <c r="BH39" i="1" s="1"/>
  <c r="BI39" i="1" s="1"/>
  <c r="BJ39" i="1" s="1"/>
  <c r="BK39" i="1" s="1"/>
  <c r="BL39" i="1" s="1"/>
  <c r="BM39" i="1" s="1"/>
  <c r="BN39" i="1" s="1"/>
  <c r="BO39" i="1" s="1"/>
  <c r="BP39" i="1" s="1"/>
  <c r="BQ39" i="1" s="1"/>
  <c r="BR39" i="1" s="1"/>
  <c r="BS39" i="1" s="1"/>
  <c r="BT39" i="1" s="1"/>
  <c r="BU39" i="1" s="1"/>
  <c r="BV39" i="1" s="1"/>
  <c r="BW39" i="1" s="1"/>
  <c r="BX39" i="1" s="1"/>
  <c r="BY39" i="1" s="1"/>
  <c r="BZ39" i="1" s="1"/>
  <c r="CA39" i="1" s="1"/>
  <c r="CB39" i="1" s="1"/>
  <c r="CC39" i="1" s="1"/>
  <c r="CD39" i="1" s="1"/>
  <c r="CE39" i="1" s="1"/>
  <c r="CF39" i="1" s="1"/>
  <c r="CG39" i="1" s="1"/>
  <c r="CH39" i="1" s="1"/>
  <c r="CI39" i="1" s="1"/>
  <c r="CJ39" i="1" s="1"/>
  <c r="CK39" i="1" s="1"/>
  <c r="CL39" i="1" s="1"/>
  <c r="CM39" i="1" s="1"/>
  <c r="CN39" i="1" s="1"/>
  <c r="CO39" i="1" s="1"/>
  <c r="CP39" i="1" s="1"/>
  <c r="CQ39" i="1" s="1"/>
  <c r="CR39" i="1" s="1"/>
  <c r="CS39" i="1" s="1"/>
  <c r="CT39" i="1" s="1"/>
  <c r="CU39" i="1" s="1"/>
  <c r="CV39" i="1" s="1"/>
  <c r="CW39" i="1" s="1"/>
  <c r="CX39" i="1" s="1"/>
  <c r="CY39" i="1" s="1"/>
  <c r="CZ39" i="1" s="1"/>
  <c r="DA39" i="1" s="1"/>
  <c r="DB39" i="1" s="1"/>
  <c r="DC39" i="1" s="1"/>
  <c r="DD39" i="1" s="1"/>
  <c r="DE39" i="1" s="1"/>
  <c r="DF39" i="1" s="1"/>
  <c r="DG39" i="1" s="1"/>
  <c r="DH39" i="1" s="1"/>
  <c r="DI39" i="1" s="1"/>
  <c r="DJ39" i="1" s="1"/>
  <c r="DK39" i="1" s="1"/>
  <c r="DL39" i="1" s="1"/>
  <c r="DM39" i="1" s="1"/>
  <c r="DN39" i="1" s="1"/>
  <c r="DO39" i="1" s="1"/>
  <c r="DP39" i="1" s="1"/>
  <c r="DQ39" i="1" s="1"/>
  <c r="DR39" i="1" s="1"/>
  <c r="DS39" i="1" s="1"/>
  <c r="DT39" i="1" s="1"/>
  <c r="DU39" i="1" s="1"/>
  <c r="DV39" i="1" s="1"/>
  <c r="DW39" i="1" s="1"/>
  <c r="DX39" i="1" s="1"/>
  <c r="DY39" i="1" s="1"/>
  <c r="DZ39" i="1" s="1"/>
  <c r="EA39" i="1" s="1"/>
  <c r="EB39" i="1" s="1"/>
  <c r="EC39" i="1" s="1"/>
  <c r="ED39" i="1" s="1"/>
  <c r="EE39" i="1" s="1"/>
  <c r="EF39" i="1" s="1"/>
  <c r="EG39" i="1" s="1"/>
  <c r="EH39" i="1" s="1"/>
  <c r="EI39" i="1" s="1"/>
  <c r="EJ39" i="1" s="1"/>
  <c r="EK39" i="1" s="1"/>
  <c r="EL39" i="1" s="1"/>
  <c r="EM39" i="1" s="1"/>
  <c r="EN39" i="1" s="1"/>
  <c r="EO39" i="1" s="1"/>
  <c r="EP39" i="1" s="1"/>
  <c r="EQ39" i="1" s="1"/>
  <c r="ER39" i="1" s="1"/>
  <c r="ES39" i="1" s="1"/>
  <c r="ET39" i="1" s="1"/>
  <c r="EU39" i="1" s="1"/>
  <c r="EV39" i="1" s="1"/>
  <c r="EW39" i="1" s="1"/>
  <c r="EX39" i="1" s="1"/>
  <c r="EY39" i="1" s="1"/>
  <c r="EZ39" i="1" s="1"/>
  <c r="FA39" i="1" s="1"/>
  <c r="FB39" i="1" s="1"/>
  <c r="FC39" i="1" s="1"/>
  <c r="FD39" i="1" s="1"/>
  <c r="FE39" i="1" s="1"/>
  <c r="FF39" i="1" s="1"/>
  <c r="M39" i="1"/>
  <c r="I37" i="1"/>
  <c r="E37" i="1"/>
  <c r="M38" i="1"/>
  <c r="N38" i="1" s="1"/>
  <c r="O38" i="1" s="1"/>
  <c r="P38" i="1" s="1"/>
  <c r="Q38" i="1" s="1"/>
  <c r="R38" i="1" s="1"/>
  <c r="S38" i="1" s="1"/>
  <c r="T38" i="1" s="1"/>
  <c r="U38" i="1" s="1"/>
  <c r="V38" i="1" s="1"/>
  <c r="W38" i="1" s="1"/>
  <c r="X38" i="1" s="1"/>
  <c r="Y38" i="1" s="1"/>
  <c r="Z38" i="1" s="1"/>
  <c r="AA38" i="1" s="1"/>
  <c r="AB38" i="1" s="1"/>
  <c r="AC38" i="1" s="1"/>
  <c r="AD38" i="1" s="1"/>
  <c r="AE38" i="1" s="1"/>
  <c r="AF38" i="1" s="1"/>
  <c r="AG38" i="1" s="1"/>
  <c r="AH38" i="1" s="1"/>
  <c r="AI38" i="1" s="1"/>
  <c r="AJ38" i="1" s="1"/>
  <c r="AK38" i="1" s="1"/>
  <c r="AL38" i="1" s="1"/>
  <c r="AM38" i="1" s="1"/>
  <c r="AN38" i="1" s="1"/>
  <c r="AO38" i="1" s="1"/>
  <c r="AP38" i="1" s="1"/>
  <c r="AQ38" i="1" s="1"/>
  <c r="AR38" i="1" s="1"/>
  <c r="AS38" i="1" s="1"/>
  <c r="AT38" i="1" s="1"/>
  <c r="AU38" i="1" s="1"/>
  <c r="AV38" i="1" s="1"/>
  <c r="AW38" i="1" s="1"/>
  <c r="AX38" i="1" s="1"/>
  <c r="AY38" i="1" s="1"/>
  <c r="AZ38" i="1" s="1"/>
  <c r="BA38" i="1" s="1"/>
  <c r="BB38" i="1" s="1"/>
  <c r="BC38" i="1" s="1"/>
  <c r="BD38" i="1" s="1"/>
  <c r="BE38" i="1" s="1"/>
  <c r="BF38" i="1" s="1"/>
  <c r="BG38" i="1" s="1"/>
  <c r="BH38" i="1" s="1"/>
  <c r="BI38" i="1" s="1"/>
  <c r="BJ38" i="1" s="1"/>
  <c r="BK38" i="1" s="1"/>
  <c r="BL38" i="1" s="1"/>
  <c r="BM38" i="1" s="1"/>
  <c r="BN38" i="1" s="1"/>
  <c r="BO38" i="1" s="1"/>
  <c r="BP38" i="1" s="1"/>
  <c r="BQ38" i="1" s="1"/>
  <c r="BR38" i="1" s="1"/>
  <c r="BS38" i="1" s="1"/>
  <c r="BT38" i="1" s="1"/>
  <c r="BU38" i="1" s="1"/>
  <c r="BV38" i="1" s="1"/>
  <c r="BW38" i="1" s="1"/>
  <c r="BX38" i="1" s="1"/>
  <c r="BY38" i="1" s="1"/>
  <c r="BZ38" i="1" s="1"/>
  <c r="CA38" i="1" s="1"/>
  <c r="CB38" i="1" s="1"/>
  <c r="CC38" i="1" s="1"/>
  <c r="CD38" i="1" s="1"/>
  <c r="CE38" i="1" s="1"/>
  <c r="CF38" i="1" s="1"/>
  <c r="CG38" i="1" s="1"/>
  <c r="CH38" i="1" s="1"/>
  <c r="CI38" i="1" s="1"/>
  <c r="CJ38" i="1" s="1"/>
  <c r="CK38" i="1" s="1"/>
  <c r="CL38" i="1" s="1"/>
  <c r="CM38" i="1" s="1"/>
  <c r="CN38" i="1" s="1"/>
  <c r="CO38" i="1" s="1"/>
  <c r="CP38" i="1" s="1"/>
  <c r="CQ38" i="1" s="1"/>
  <c r="CR38" i="1" s="1"/>
  <c r="CS38" i="1" s="1"/>
  <c r="CT38" i="1" s="1"/>
  <c r="CU38" i="1" s="1"/>
  <c r="CV38" i="1" s="1"/>
  <c r="CW38" i="1" s="1"/>
  <c r="CX38" i="1" s="1"/>
  <c r="CY38" i="1" s="1"/>
  <c r="CZ38" i="1" s="1"/>
  <c r="DA38" i="1" s="1"/>
  <c r="DB38" i="1" s="1"/>
  <c r="DC38" i="1" s="1"/>
  <c r="DD38" i="1" s="1"/>
  <c r="DE38" i="1" s="1"/>
  <c r="DF38" i="1" s="1"/>
  <c r="DG38" i="1" s="1"/>
  <c r="DH38" i="1" s="1"/>
  <c r="DI38" i="1" s="1"/>
  <c r="DJ38" i="1" s="1"/>
  <c r="DK38" i="1" s="1"/>
  <c r="DL38" i="1" s="1"/>
  <c r="DM38" i="1" s="1"/>
  <c r="DN38" i="1" s="1"/>
  <c r="DO38" i="1" s="1"/>
  <c r="DP38" i="1" s="1"/>
  <c r="DQ38" i="1" s="1"/>
  <c r="DR38" i="1" s="1"/>
  <c r="DS38" i="1" s="1"/>
  <c r="DT38" i="1" s="1"/>
  <c r="DU38" i="1" s="1"/>
  <c r="DV38" i="1" s="1"/>
  <c r="DW38" i="1" s="1"/>
  <c r="DX38" i="1" s="1"/>
  <c r="DY38" i="1" s="1"/>
  <c r="DZ38" i="1" s="1"/>
  <c r="EA38" i="1" s="1"/>
  <c r="EB38" i="1" s="1"/>
  <c r="EC38" i="1" s="1"/>
  <c r="ED38" i="1" s="1"/>
  <c r="EE38" i="1" s="1"/>
  <c r="EF38" i="1" s="1"/>
  <c r="EG38" i="1" s="1"/>
  <c r="EH38" i="1" s="1"/>
  <c r="EI38" i="1" s="1"/>
  <c r="EJ38" i="1" s="1"/>
  <c r="EK38" i="1" s="1"/>
  <c r="EL38" i="1" s="1"/>
  <c r="EM38" i="1" s="1"/>
  <c r="EN38" i="1" s="1"/>
  <c r="EO38" i="1" s="1"/>
  <c r="EP38" i="1" s="1"/>
  <c r="EQ38" i="1" s="1"/>
  <c r="ER38" i="1" s="1"/>
  <c r="ES38" i="1" s="1"/>
  <c r="ET38" i="1" s="1"/>
  <c r="EU38" i="1" s="1"/>
  <c r="EV38" i="1" s="1"/>
  <c r="EW38" i="1" s="1"/>
  <c r="EX38" i="1" s="1"/>
  <c r="EY38" i="1" s="1"/>
  <c r="EZ38" i="1" s="1"/>
  <c r="FA38" i="1" s="1"/>
  <c r="FB38" i="1" s="1"/>
  <c r="FC38" i="1" s="1"/>
  <c r="FD38" i="1" s="1"/>
  <c r="FE38" i="1" s="1"/>
  <c r="FF38" i="1" s="1"/>
  <c r="I36" i="1"/>
  <c r="M37" i="1"/>
  <c r="N37" i="1" s="1"/>
  <c r="O37" i="1" s="1"/>
  <c r="P37" i="1" s="1"/>
  <c r="Q37" i="1" s="1"/>
  <c r="R37" i="1" s="1"/>
  <c r="S37" i="1" s="1"/>
  <c r="T37" i="1" s="1"/>
  <c r="U37" i="1" s="1"/>
  <c r="V37" i="1" s="1"/>
  <c r="W37" i="1" s="1"/>
  <c r="X37" i="1" s="1"/>
  <c r="Y37" i="1" s="1"/>
  <c r="Z37" i="1" s="1"/>
  <c r="AA37" i="1" s="1"/>
  <c r="AB37" i="1" s="1"/>
  <c r="AC37" i="1" s="1"/>
  <c r="AD37" i="1" s="1"/>
  <c r="AE37" i="1" s="1"/>
  <c r="AF37" i="1" s="1"/>
  <c r="AG37" i="1" s="1"/>
  <c r="AH37" i="1" s="1"/>
  <c r="AI37" i="1" s="1"/>
  <c r="AJ37" i="1" s="1"/>
  <c r="AK37" i="1" s="1"/>
  <c r="AL37" i="1" s="1"/>
  <c r="AM37" i="1" s="1"/>
  <c r="AN37" i="1" s="1"/>
  <c r="AO37" i="1" s="1"/>
  <c r="AP37" i="1" s="1"/>
  <c r="AQ37" i="1" s="1"/>
  <c r="AR37" i="1" s="1"/>
  <c r="AS37" i="1" s="1"/>
  <c r="AT37" i="1" s="1"/>
  <c r="AU37" i="1" s="1"/>
  <c r="AV37" i="1" s="1"/>
  <c r="AW37" i="1" s="1"/>
  <c r="AX37" i="1" s="1"/>
  <c r="AY37" i="1" s="1"/>
  <c r="AZ37" i="1" s="1"/>
  <c r="BA37" i="1" s="1"/>
  <c r="BB37" i="1" s="1"/>
  <c r="BC37" i="1" s="1"/>
  <c r="BD37" i="1" s="1"/>
  <c r="BE37" i="1" s="1"/>
  <c r="BF37" i="1" s="1"/>
  <c r="BG37" i="1" s="1"/>
  <c r="BH37" i="1" s="1"/>
  <c r="BI37" i="1" s="1"/>
  <c r="BJ37" i="1" s="1"/>
  <c r="BK37" i="1" s="1"/>
  <c r="BL37" i="1" s="1"/>
  <c r="BM37" i="1" s="1"/>
  <c r="BN37" i="1" s="1"/>
  <c r="BO37" i="1" s="1"/>
  <c r="BP37" i="1" s="1"/>
  <c r="BQ37" i="1" s="1"/>
  <c r="BR37" i="1" s="1"/>
  <c r="BS37" i="1" s="1"/>
  <c r="BT37" i="1" s="1"/>
  <c r="BU37" i="1" s="1"/>
  <c r="BV37" i="1" s="1"/>
  <c r="BW37" i="1" s="1"/>
  <c r="BX37" i="1" s="1"/>
  <c r="BY37" i="1" s="1"/>
  <c r="BZ37" i="1" s="1"/>
  <c r="CA37" i="1" s="1"/>
  <c r="CB37" i="1" s="1"/>
  <c r="CC37" i="1" s="1"/>
  <c r="CD37" i="1" s="1"/>
  <c r="CE37" i="1" s="1"/>
  <c r="CF37" i="1" s="1"/>
  <c r="CG37" i="1" s="1"/>
  <c r="CH37" i="1" s="1"/>
  <c r="CI37" i="1" s="1"/>
  <c r="CJ37" i="1" s="1"/>
  <c r="CK37" i="1" s="1"/>
  <c r="CL37" i="1" s="1"/>
  <c r="CM37" i="1" s="1"/>
  <c r="CN37" i="1" s="1"/>
  <c r="CO37" i="1" s="1"/>
  <c r="CP37" i="1" s="1"/>
  <c r="CQ37" i="1" s="1"/>
  <c r="CR37" i="1" s="1"/>
  <c r="CS37" i="1" s="1"/>
  <c r="CT37" i="1" s="1"/>
  <c r="CU37" i="1" s="1"/>
  <c r="CV37" i="1" s="1"/>
  <c r="CW37" i="1" s="1"/>
  <c r="CX37" i="1" s="1"/>
  <c r="CY37" i="1" s="1"/>
  <c r="CZ37" i="1" s="1"/>
  <c r="DA37" i="1" s="1"/>
  <c r="DB37" i="1" s="1"/>
  <c r="DC37" i="1" s="1"/>
  <c r="DD37" i="1" s="1"/>
  <c r="DE37" i="1" s="1"/>
  <c r="DF37" i="1" s="1"/>
  <c r="DG37" i="1" s="1"/>
  <c r="DH37" i="1" s="1"/>
  <c r="DI37" i="1" s="1"/>
  <c r="DJ37" i="1" s="1"/>
  <c r="DK37" i="1" s="1"/>
  <c r="DL37" i="1" s="1"/>
  <c r="DM37" i="1" s="1"/>
  <c r="DN37" i="1" s="1"/>
  <c r="DO37" i="1" s="1"/>
  <c r="DP37" i="1" s="1"/>
  <c r="DQ37" i="1" s="1"/>
  <c r="DR37" i="1" s="1"/>
  <c r="DS37" i="1" s="1"/>
  <c r="DT37" i="1" s="1"/>
  <c r="DU37" i="1" s="1"/>
  <c r="DV37" i="1" s="1"/>
  <c r="DW37" i="1" s="1"/>
  <c r="DX37" i="1" s="1"/>
  <c r="DY37" i="1" s="1"/>
  <c r="DZ37" i="1" s="1"/>
  <c r="EA37" i="1" s="1"/>
  <c r="EB37" i="1" s="1"/>
  <c r="EC37" i="1" s="1"/>
  <c r="ED37" i="1" s="1"/>
  <c r="EE37" i="1" s="1"/>
  <c r="EF37" i="1" s="1"/>
  <c r="EG37" i="1" s="1"/>
  <c r="EH37" i="1" s="1"/>
  <c r="EI37" i="1" s="1"/>
  <c r="EJ37" i="1" s="1"/>
  <c r="EK37" i="1" s="1"/>
  <c r="EL37" i="1" s="1"/>
  <c r="EM37" i="1" s="1"/>
  <c r="EN37" i="1" s="1"/>
  <c r="EO37" i="1" s="1"/>
  <c r="EP37" i="1" s="1"/>
  <c r="EQ37" i="1" s="1"/>
  <c r="ER37" i="1" s="1"/>
  <c r="ES37" i="1" s="1"/>
  <c r="ET37" i="1" s="1"/>
  <c r="EU37" i="1" s="1"/>
  <c r="EV37" i="1" s="1"/>
  <c r="EW37" i="1" s="1"/>
  <c r="EX37" i="1" s="1"/>
  <c r="EY37" i="1" s="1"/>
  <c r="EZ37" i="1" s="1"/>
  <c r="FA37" i="1" s="1"/>
  <c r="FB37" i="1" s="1"/>
  <c r="FC37" i="1" s="1"/>
  <c r="FD37" i="1" s="1"/>
  <c r="FE37" i="1" s="1"/>
  <c r="FF37" i="1" s="1"/>
  <c r="I35" i="1"/>
  <c r="M36" i="1"/>
  <c r="N36" i="1" s="1"/>
  <c r="O36" i="1" s="1"/>
  <c r="P36" i="1" s="1"/>
  <c r="Q36" i="1" s="1"/>
  <c r="R36" i="1" s="1"/>
  <c r="S36" i="1" s="1"/>
  <c r="T36" i="1" s="1"/>
  <c r="U36" i="1" s="1"/>
  <c r="V36" i="1" s="1"/>
  <c r="W36" i="1" s="1"/>
  <c r="X36" i="1" s="1"/>
  <c r="Y36" i="1" s="1"/>
  <c r="Z36" i="1" s="1"/>
  <c r="AA36" i="1" s="1"/>
  <c r="AB36" i="1" s="1"/>
  <c r="AC36" i="1" s="1"/>
  <c r="AD36" i="1" s="1"/>
  <c r="AE36" i="1" s="1"/>
  <c r="AF36" i="1" s="1"/>
  <c r="AG36" i="1" s="1"/>
  <c r="AH36" i="1" s="1"/>
  <c r="AI36" i="1" s="1"/>
  <c r="AJ36" i="1" s="1"/>
  <c r="AK36" i="1" s="1"/>
  <c r="AL36" i="1" s="1"/>
  <c r="AM36" i="1" s="1"/>
  <c r="AN36" i="1" s="1"/>
  <c r="AO36" i="1" s="1"/>
  <c r="AP36" i="1" s="1"/>
  <c r="AQ36" i="1" s="1"/>
  <c r="AR36" i="1" s="1"/>
  <c r="AS36" i="1" s="1"/>
  <c r="AT36" i="1" s="1"/>
  <c r="AU36" i="1" s="1"/>
  <c r="AV36" i="1" s="1"/>
  <c r="AW36" i="1" s="1"/>
  <c r="AX36" i="1" s="1"/>
  <c r="AY36" i="1" s="1"/>
  <c r="AZ36" i="1" s="1"/>
  <c r="BA36" i="1" s="1"/>
  <c r="BB36" i="1" s="1"/>
  <c r="BC36" i="1" s="1"/>
  <c r="BD36" i="1" s="1"/>
  <c r="BE36" i="1" s="1"/>
  <c r="BF36" i="1" s="1"/>
  <c r="BG36" i="1" s="1"/>
  <c r="BH36" i="1" s="1"/>
  <c r="BI36" i="1" s="1"/>
  <c r="BJ36" i="1" s="1"/>
  <c r="BK36" i="1" s="1"/>
  <c r="BL36" i="1" s="1"/>
  <c r="BM36" i="1" s="1"/>
  <c r="BN36" i="1" s="1"/>
  <c r="BO36" i="1" s="1"/>
  <c r="BP36" i="1" s="1"/>
  <c r="BQ36" i="1" s="1"/>
  <c r="BR36" i="1" s="1"/>
  <c r="BS36" i="1" s="1"/>
  <c r="BT36" i="1" s="1"/>
  <c r="BU36" i="1" s="1"/>
  <c r="BV36" i="1" s="1"/>
  <c r="BW36" i="1" s="1"/>
  <c r="BX36" i="1" s="1"/>
  <c r="BY36" i="1" s="1"/>
  <c r="BZ36" i="1" s="1"/>
  <c r="CA36" i="1" s="1"/>
  <c r="CB36" i="1" s="1"/>
  <c r="CC36" i="1" s="1"/>
  <c r="CD36" i="1" s="1"/>
  <c r="CE36" i="1" s="1"/>
  <c r="CF36" i="1" s="1"/>
  <c r="CG36" i="1" s="1"/>
  <c r="CH36" i="1" s="1"/>
  <c r="CI36" i="1" s="1"/>
  <c r="CJ36" i="1" s="1"/>
  <c r="CK36" i="1" s="1"/>
  <c r="CL36" i="1" s="1"/>
  <c r="CM36" i="1" s="1"/>
  <c r="CN36" i="1" s="1"/>
  <c r="CO36" i="1" s="1"/>
  <c r="CP36" i="1" s="1"/>
  <c r="CQ36" i="1" s="1"/>
  <c r="CR36" i="1" s="1"/>
  <c r="CS36" i="1" s="1"/>
  <c r="CT36" i="1" s="1"/>
  <c r="CU36" i="1" s="1"/>
  <c r="CV36" i="1" s="1"/>
  <c r="CW36" i="1" s="1"/>
  <c r="CX36" i="1" s="1"/>
  <c r="CY36" i="1" s="1"/>
  <c r="CZ36" i="1" s="1"/>
  <c r="DA36" i="1" s="1"/>
  <c r="DB36" i="1" s="1"/>
  <c r="DC36" i="1" s="1"/>
  <c r="DD36" i="1" s="1"/>
  <c r="DE36" i="1" s="1"/>
  <c r="DF36" i="1" s="1"/>
  <c r="DG36" i="1" s="1"/>
  <c r="DH36" i="1" s="1"/>
  <c r="DI36" i="1" s="1"/>
  <c r="DJ36" i="1" s="1"/>
  <c r="DK36" i="1" s="1"/>
  <c r="DL36" i="1" s="1"/>
  <c r="DM36" i="1" s="1"/>
  <c r="DN36" i="1" s="1"/>
  <c r="DO36" i="1" s="1"/>
  <c r="DP36" i="1" s="1"/>
  <c r="DQ36" i="1" s="1"/>
  <c r="DR36" i="1" s="1"/>
  <c r="DS36" i="1" s="1"/>
  <c r="DT36" i="1" s="1"/>
  <c r="DU36" i="1" s="1"/>
  <c r="DV36" i="1" s="1"/>
  <c r="DW36" i="1" s="1"/>
  <c r="DX36" i="1" s="1"/>
  <c r="DY36" i="1" s="1"/>
  <c r="DZ36" i="1" s="1"/>
  <c r="EA36" i="1" s="1"/>
  <c r="EB36" i="1" s="1"/>
  <c r="EC36" i="1" s="1"/>
  <c r="ED36" i="1" s="1"/>
  <c r="EE36" i="1" s="1"/>
  <c r="EF36" i="1" s="1"/>
  <c r="EG36" i="1" s="1"/>
  <c r="EH36" i="1" s="1"/>
  <c r="EI36" i="1" s="1"/>
  <c r="EJ36" i="1" s="1"/>
  <c r="EK36" i="1" s="1"/>
  <c r="EL36" i="1" s="1"/>
  <c r="EM36" i="1" s="1"/>
  <c r="EN36" i="1" s="1"/>
  <c r="EO36" i="1" s="1"/>
  <c r="EP36" i="1" s="1"/>
  <c r="EQ36" i="1" s="1"/>
  <c r="ER36" i="1" s="1"/>
  <c r="ES36" i="1" s="1"/>
  <c r="ET36" i="1" s="1"/>
  <c r="EU36" i="1" s="1"/>
  <c r="EV36" i="1" s="1"/>
  <c r="EW36" i="1" s="1"/>
  <c r="EX36" i="1" s="1"/>
  <c r="EY36" i="1" s="1"/>
  <c r="EZ36" i="1" s="1"/>
  <c r="FA36" i="1" s="1"/>
  <c r="FB36" i="1" s="1"/>
  <c r="FC36" i="1" s="1"/>
  <c r="FD36" i="1" s="1"/>
  <c r="FE36" i="1" s="1"/>
  <c r="FF36" i="1" s="1"/>
  <c r="I34" i="1"/>
  <c r="M35" i="1"/>
  <c r="N35" i="1" s="1"/>
  <c r="O35" i="1" s="1"/>
  <c r="P35" i="1" s="1"/>
  <c r="Q35" i="1" s="1"/>
  <c r="R35" i="1" s="1"/>
  <c r="S35" i="1" s="1"/>
  <c r="T35" i="1" s="1"/>
  <c r="U35" i="1" s="1"/>
  <c r="V35" i="1" s="1"/>
  <c r="W35" i="1" s="1"/>
  <c r="X35" i="1" s="1"/>
  <c r="Y35" i="1" s="1"/>
  <c r="Z35" i="1" s="1"/>
  <c r="AA35" i="1" s="1"/>
  <c r="AB35" i="1" s="1"/>
  <c r="AC35" i="1" s="1"/>
  <c r="AD35" i="1" s="1"/>
  <c r="AE35" i="1" s="1"/>
  <c r="AF35" i="1" s="1"/>
  <c r="AG35" i="1" s="1"/>
  <c r="AH35" i="1" s="1"/>
  <c r="AI35" i="1" s="1"/>
  <c r="AJ35" i="1" s="1"/>
  <c r="AK35" i="1" s="1"/>
  <c r="AL35" i="1" s="1"/>
  <c r="AM35" i="1" s="1"/>
  <c r="AN35" i="1" s="1"/>
  <c r="AO35" i="1" s="1"/>
  <c r="AP35" i="1" s="1"/>
  <c r="AQ35" i="1" s="1"/>
  <c r="AR35" i="1" s="1"/>
  <c r="AS35" i="1" s="1"/>
  <c r="AT35" i="1" s="1"/>
  <c r="AU35" i="1" s="1"/>
  <c r="AV35" i="1" s="1"/>
  <c r="AW35" i="1" s="1"/>
  <c r="AX35" i="1" s="1"/>
  <c r="AY35" i="1" s="1"/>
  <c r="AZ35" i="1" s="1"/>
  <c r="BA35" i="1" s="1"/>
  <c r="BB35" i="1" s="1"/>
  <c r="BC35" i="1" s="1"/>
  <c r="BD35" i="1" s="1"/>
  <c r="BE35" i="1" s="1"/>
  <c r="BF35" i="1" s="1"/>
  <c r="BG35" i="1" s="1"/>
  <c r="BH35" i="1" s="1"/>
  <c r="BI35" i="1" s="1"/>
  <c r="BJ35" i="1" s="1"/>
  <c r="BK35" i="1" s="1"/>
  <c r="BL35" i="1" s="1"/>
  <c r="BM35" i="1" s="1"/>
  <c r="BN35" i="1" s="1"/>
  <c r="BO35" i="1" s="1"/>
  <c r="BP35" i="1" s="1"/>
  <c r="BQ35" i="1" s="1"/>
  <c r="BR35" i="1" s="1"/>
  <c r="BS35" i="1" s="1"/>
  <c r="BT35" i="1" s="1"/>
  <c r="BU35" i="1" s="1"/>
  <c r="BV35" i="1" s="1"/>
  <c r="BW35" i="1" s="1"/>
  <c r="BX35" i="1" s="1"/>
  <c r="BY35" i="1" s="1"/>
  <c r="BZ35" i="1" s="1"/>
  <c r="CA35" i="1" s="1"/>
  <c r="CB35" i="1" s="1"/>
  <c r="CC35" i="1" s="1"/>
  <c r="CD35" i="1" s="1"/>
  <c r="CE35" i="1" s="1"/>
  <c r="CF35" i="1" s="1"/>
  <c r="CG35" i="1" s="1"/>
  <c r="CH35" i="1" s="1"/>
  <c r="CI35" i="1" s="1"/>
  <c r="CJ35" i="1" s="1"/>
  <c r="CK35" i="1" s="1"/>
  <c r="CL35" i="1" s="1"/>
  <c r="CM35" i="1" s="1"/>
  <c r="CN35" i="1" s="1"/>
  <c r="CO35" i="1" s="1"/>
  <c r="CP35" i="1" s="1"/>
  <c r="CQ35" i="1" s="1"/>
  <c r="CR35" i="1" s="1"/>
  <c r="CS35" i="1" s="1"/>
  <c r="CT35" i="1" s="1"/>
  <c r="CU35" i="1" s="1"/>
  <c r="CV35" i="1" s="1"/>
  <c r="CW35" i="1" s="1"/>
  <c r="CX35" i="1" s="1"/>
  <c r="CY35" i="1" s="1"/>
  <c r="CZ35" i="1" s="1"/>
  <c r="DA35" i="1" s="1"/>
  <c r="DB35" i="1" s="1"/>
  <c r="DC35" i="1" s="1"/>
  <c r="DD35" i="1" s="1"/>
  <c r="DE35" i="1" s="1"/>
  <c r="DF35" i="1" s="1"/>
  <c r="DG35" i="1" s="1"/>
  <c r="DH35" i="1" s="1"/>
  <c r="DI35" i="1" s="1"/>
  <c r="DJ35" i="1" s="1"/>
  <c r="DK35" i="1" s="1"/>
  <c r="DL35" i="1" s="1"/>
  <c r="DM35" i="1" s="1"/>
  <c r="DN35" i="1" s="1"/>
  <c r="DO35" i="1" s="1"/>
  <c r="DP35" i="1" s="1"/>
  <c r="DQ35" i="1" s="1"/>
  <c r="DR35" i="1" s="1"/>
  <c r="DS35" i="1" s="1"/>
  <c r="DT35" i="1" s="1"/>
  <c r="DU35" i="1" s="1"/>
  <c r="DV35" i="1" s="1"/>
  <c r="DW35" i="1" s="1"/>
  <c r="DX35" i="1" s="1"/>
  <c r="DY35" i="1" s="1"/>
  <c r="DZ35" i="1" s="1"/>
  <c r="EA35" i="1" s="1"/>
  <c r="EB35" i="1" s="1"/>
  <c r="EC35" i="1" s="1"/>
  <c r="ED35" i="1" s="1"/>
  <c r="EE35" i="1" s="1"/>
  <c r="EF35" i="1" s="1"/>
  <c r="EG35" i="1" s="1"/>
  <c r="EH35" i="1" s="1"/>
  <c r="EI35" i="1" s="1"/>
  <c r="EJ35" i="1" s="1"/>
  <c r="EK35" i="1" s="1"/>
  <c r="EL35" i="1" s="1"/>
  <c r="EM35" i="1" s="1"/>
  <c r="EN35" i="1" s="1"/>
  <c r="EO35" i="1" s="1"/>
  <c r="EP35" i="1" s="1"/>
  <c r="EQ35" i="1" s="1"/>
  <c r="ER35" i="1" s="1"/>
  <c r="ES35" i="1" s="1"/>
  <c r="ET35" i="1" s="1"/>
  <c r="EU35" i="1" s="1"/>
  <c r="EV35" i="1" s="1"/>
  <c r="EW35" i="1" s="1"/>
  <c r="EX35" i="1" s="1"/>
  <c r="EY35" i="1" s="1"/>
  <c r="EZ35" i="1" s="1"/>
  <c r="FA35" i="1" s="1"/>
  <c r="FB35" i="1" s="1"/>
  <c r="FC35" i="1" s="1"/>
  <c r="FD35" i="1" s="1"/>
  <c r="FE35" i="1" s="1"/>
  <c r="FF35" i="1" s="1"/>
  <c r="I33" i="1"/>
  <c r="M34" i="1"/>
  <c r="N34" i="1" s="1"/>
  <c r="O34" i="1" s="1"/>
  <c r="P34" i="1" s="1"/>
  <c r="Q34" i="1" s="1"/>
  <c r="R34" i="1" s="1"/>
  <c r="S34" i="1" s="1"/>
  <c r="T34" i="1" s="1"/>
  <c r="U34" i="1" s="1"/>
  <c r="V34" i="1" s="1"/>
  <c r="W34" i="1" s="1"/>
  <c r="X34" i="1" s="1"/>
  <c r="Y34" i="1" s="1"/>
  <c r="Z34" i="1" s="1"/>
  <c r="AA34" i="1" s="1"/>
  <c r="AB34" i="1" s="1"/>
  <c r="AC34" i="1" s="1"/>
  <c r="AD34" i="1" s="1"/>
  <c r="AE34" i="1" s="1"/>
  <c r="AF34" i="1" s="1"/>
  <c r="AG34" i="1" s="1"/>
  <c r="AH34" i="1" s="1"/>
  <c r="AI34" i="1" s="1"/>
  <c r="AJ34" i="1" s="1"/>
  <c r="AK34" i="1" s="1"/>
  <c r="AL34" i="1" s="1"/>
  <c r="AM34" i="1" s="1"/>
  <c r="AN34" i="1" s="1"/>
  <c r="AO34" i="1" s="1"/>
  <c r="AP34" i="1" s="1"/>
  <c r="AQ34" i="1" s="1"/>
  <c r="AR34" i="1" s="1"/>
  <c r="AS34" i="1" s="1"/>
  <c r="AT34" i="1" s="1"/>
  <c r="AU34" i="1" s="1"/>
  <c r="AV34" i="1" s="1"/>
  <c r="AW34" i="1" s="1"/>
  <c r="AX34" i="1" s="1"/>
  <c r="AY34" i="1" s="1"/>
  <c r="AZ34" i="1" s="1"/>
  <c r="BA34" i="1" s="1"/>
  <c r="BB34" i="1" s="1"/>
  <c r="BC34" i="1" s="1"/>
  <c r="BD34" i="1" s="1"/>
  <c r="BE34" i="1" s="1"/>
  <c r="BF34" i="1" s="1"/>
  <c r="BG34" i="1" s="1"/>
  <c r="BH34" i="1" s="1"/>
  <c r="BI34" i="1" s="1"/>
  <c r="BJ34" i="1" s="1"/>
  <c r="BK34" i="1" s="1"/>
  <c r="BL34" i="1" s="1"/>
  <c r="BM34" i="1" s="1"/>
  <c r="BN34" i="1" s="1"/>
  <c r="BO34" i="1" s="1"/>
  <c r="BP34" i="1" s="1"/>
  <c r="BQ34" i="1" s="1"/>
  <c r="BR34" i="1" s="1"/>
  <c r="BS34" i="1" s="1"/>
  <c r="BT34" i="1" s="1"/>
  <c r="BU34" i="1" s="1"/>
  <c r="BV34" i="1" s="1"/>
  <c r="BW34" i="1" s="1"/>
  <c r="BX34" i="1" s="1"/>
  <c r="BY34" i="1" s="1"/>
  <c r="BZ34" i="1" s="1"/>
  <c r="CA34" i="1" s="1"/>
  <c r="CB34" i="1" s="1"/>
  <c r="CC34" i="1" s="1"/>
  <c r="CD34" i="1" s="1"/>
  <c r="CE34" i="1" s="1"/>
  <c r="CF34" i="1" s="1"/>
  <c r="CG34" i="1" s="1"/>
  <c r="CH34" i="1" s="1"/>
  <c r="CI34" i="1" s="1"/>
  <c r="CJ34" i="1" s="1"/>
  <c r="CK34" i="1" s="1"/>
  <c r="CL34" i="1" s="1"/>
  <c r="CM34" i="1" s="1"/>
  <c r="CN34" i="1" s="1"/>
  <c r="CO34" i="1" s="1"/>
  <c r="CP34" i="1" s="1"/>
  <c r="CQ34" i="1" s="1"/>
  <c r="CR34" i="1" s="1"/>
  <c r="CS34" i="1" s="1"/>
  <c r="CT34" i="1" s="1"/>
  <c r="CU34" i="1" s="1"/>
  <c r="CV34" i="1" s="1"/>
  <c r="CW34" i="1" s="1"/>
  <c r="CX34" i="1" s="1"/>
  <c r="CY34" i="1" s="1"/>
  <c r="CZ34" i="1" s="1"/>
  <c r="DA34" i="1" s="1"/>
  <c r="DB34" i="1" s="1"/>
  <c r="DC34" i="1" s="1"/>
  <c r="DD34" i="1" s="1"/>
  <c r="DE34" i="1" s="1"/>
  <c r="DF34" i="1" s="1"/>
  <c r="DG34" i="1" s="1"/>
  <c r="DH34" i="1" s="1"/>
  <c r="DI34" i="1" s="1"/>
  <c r="DJ34" i="1" s="1"/>
  <c r="DK34" i="1" s="1"/>
  <c r="DL34" i="1" s="1"/>
  <c r="DM34" i="1" s="1"/>
  <c r="DN34" i="1" s="1"/>
  <c r="DO34" i="1" s="1"/>
  <c r="DP34" i="1" s="1"/>
  <c r="DQ34" i="1" s="1"/>
  <c r="DR34" i="1" s="1"/>
  <c r="DS34" i="1" s="1"/>
  <c r="DT34" i="1" s="1"/>
  <c r="DU34" i="1" s="1"/>
  <c r="DV34" i="1" s="1"/>
  <c r="DW34" i="1" s="1"/>
  <c r="DX34" i="1" s="1"/>
  <c r="DY34" i="1" s="1"/>
  <c r="DZ34" i="1" s="1"/>
  <c r="EA34" i="1" s="1"/>
  <c r="EB34" i="1" s="1"/>
  <c r="EC34" i="1" s="1"/>
  <c r="ED34" i="1" s="1"/>
  <c r="EE34" i="1" s="1"/>
  <c r="EF34" i="1" s="1"/>
  <c r="EG34" i="1" s="1"/>
  <c r="EH34" i="1" s="1"/>
  <c r="EI34" i="1" s="1"/>
  <c r="EJ34" i="1" s="1"/>
  <c r="EK34" i="1" s="1"/>
  <c r="EL34" i="1" s="1"/>
  <c r="EM34" i="1" s="1"/>
  <c r="EN34" i="1" s="1"/>
  <c r="EO34" i="1" s="1"/>
  <c r="EP34" i="1" s="1"/>
  <c r="EQ34" i="1" s="1"/>
  <c r="ER34" i="1" s="1"/>
  <c r="ES34" i="1" s="1"/>
  <c r="ET34" i="1" s="1"/>
  <c r="EU34" i="1" s="1"/>
  <c r="EV34" i="1" s="1"/>
  <c r="EW34" i="1" s="1"/>
  <c r="EX34" i="1" s="1"/>
  <c r="EY34" i="1" s="1"/>
  <c r="EZ34" i="1" s="1"/>
  <c r="FA34" i="1" s="1"/>
  <c r="FB34" i="1" s="1"/>
  <c r="FC34" i="1" s="1"/>
  <c r="FD34" i="1" s="1"/>
  <c r="FE34" i="1" s="1"/>
  <c r="FF34" i="1" s="1"/>
  <c r="I32" i="1"/>
  <c r="O33" i="1"/>
  <c r="P33" i="1" s="1"/>
  <c r="Q33" i="1" s="1"/>
  <c r="R33" i="1" s="1"/>
  <c r="S33" i="1" s="1"/>
  <c r="T33" i="1" s="1"/>
  <c r="U33" i="1" s="1"/>
  <c r="V33" i="1" s="1"/>
  <c r="W33" i="1" s="1"/>
  <c r="X33" i="1" s="1"/>
  <c r="Y33" i="1" s="1"/>
  <c r="Z33" i="1" s="1"/>
  <c r="AA33" i="1" s="1"/>
  <c r="AB33" i="1" s="1"/>
  <c r="AC33" i="1" s="1"/>
  <c r="AD33" i="1" s="1"/>
  <c r="AE33" i="1" s="1"/>
  <c r="AF33" i="1" s="1"/>
  <c r="AG33" i="1" s="1"/>
  <c r="AH33" i="1" s="1"/>
  <c r="AI33" i="1" s="1"/>
  <c r="AJ33" i="1" s="1"/>
  <c r="AK33" i="1" s="1"/>
  <c r="AL33" i="1" s="1"/>
  <c r="AM33" i="1" s="1"/>
  <c r="AN33" i="1" s="1"/>
  <c r="AO33" i="1" s="1"/>
  <c r="AP33" i="1" s="1"/>
  <c r="AQ33" i="1" s="1"/>
  <c r="AR33" i="1" s="1"/>
  <c r="AS33" i="1" s="1"/>
  <c r="AT33" i="1" s="1"/>
  <c r="AU33" i="1" s="1"/>
  <c r="AV33" i="1" s="1"/>
  <c r="AW33" i="1" s="1"/>
  <c r="AX33" i="1" s="1"/>
  <c r="AY33" i="1" s="1"/>
  <c r="AZ33" i="1" s="1"/>
  <c r="BA33" i="1" s="1"/>
  <c r="BB33" i="1" s="1"/>
  <c r="BC33" i="1" s="1"/>
  <c r="BD33" i="1" s="1"/>
  <c r="BE33" i="1" s="1"/>
  <c r="BF33" i="1" s="1"/>
  <c r="BG33" i="1" s="1"/>
  <c r="BH33" i="1" s="1"/>
  <c r="BI33" i="1" s="1"/>
  <c r="BJ33" i="1" s="1"/>
  <c r="BK33" i="1" s="1"/>
  <c r="BL33" i="1" s="1"/>
  <c r="BM33" i="1" s="1"/>
  <c r="BN33" i="1" s="1"/>
  <c r="BO33" i="1" s="1"/>
  <c r="BP33" i="1" s="1"/>
  <c r="BQ33" i="1" s="1"/>
  <c r="BR33" i="1" s="1"/>
  <c r="BS33" i="1" s="1"/>
  <c r="BT33" i="1" s="1"/>
  <c r="BU33" i="1" s="1"/>
  <c r="BV33" i="1" s="1"/>
  <c r="BW33" i="1" s="1"/>
  <c r="BX33" i="1" s="1"/>
  <c r="BY33" i="1" s="1"/>
  <c r="BZ33" i="1" s="1"/>
  <c r="CA33" i="1" s="1"/>
  <c r="CB33" i="1" s="1"/>
  <c r="CC33" i="1" s="1"/>
  <c r="CD33" i="1" s="1"/>
  <c r="CE33" i="1" s="1"/>
  <c r="CF33" i="1" s="1"/>
  <c r="CG33" i="1" s="1"/>
  <c r="CH33" i="1" s="1"/>
  <c r="CI33" i="1" s="1"/>
  <c r="CJ33" i="1" s="1"/>
  <c r="CK33" i="1" s="1"/>
  <c r="CL33" i="1" s="1"/>
  <c r="CM33" i="1" s="1"/>
  <c r="CN33" i="1" s="1"/>
  <c r="CO33" i="1" s="1"/>
  <c r="CP33" i="1" s="1"/>
  <c r="CQ33" i="1" s="1"/>
  <c r="CR33" i="1" s="1"/>
  <c r="CS33" i="1" s="1"/>
  <c r="CT33" i="1" s="1"/>
  <c r="CU33" i="1" s="1"/>
  <c r="CV33" i="1" s="1"/>
  <c r="CW33" i="1" s="1"/>
  <c r="CX33" i="1" s="1"/>
  <c r="CY33" i="1" s="1"/>
  <c r="CZ33" i="1" s="1"/>
  <c r="DA33" i="1" s="1"/>
  <c r="DB33" i="1" s="1"/>
  <c r="DC33" i="1" s="1"/>
  <c r="DD33" i="1" s="1"/>
  <c r="DE33" i="1" s="1"/>
  <c r="DF33" i="1" s="1"/>
  <c r="DG33" i="1" s="1"/>
  <c r="DH33" i="1" s="1"/>
  <c r="DI33" i="1" s="1"/>
  <c r="DJ33" i="1" s="1"/>
  <c r="DK33" i="1" s="1"/>
  <c r="DL33" i="1" s="1"/>
  <c r="DM33" i="1" s="1"/>
  <c r="DN33" i="1" s="1"/>
  <c r="DO33" i="1" s="1"/>
  <c r="DP33" i="1" s="1"/>
  <c r="DQ33" i="1" s="1"/>
  <c r="DR33" i="1" s="1"/>
  <c r="DS33" i="1" s="1"/>
  <c r="DT33" i="1" s="1"/>
  <c r="DU33" i="1" s="1"/>
  <c r="DV33" i="1" s="1"/>
  <c r="DW33" i="1" s="1"/>
  <c r="DX33" i="1" s="1"/>
  <c r="DY33" i="1" s="1"/>
  <c r="DZ33" i="1" s="1"/>
  <c r="EA33" i="1" s="1"/>
  <c r="EB33" i="1" s="1"/>
  <c r="EC33" i="1" s="1"/>
  <c r="ED33" i="1" s="1"/>
  <c r="EE33" i="1" s="1"/>
  <c r="EF33" i="1" s="1"/>
  <c r="EG33" i="1" s="1"/>
  <c r="EH33" i="1" s="1"/>
  <c r="EI33" i="1" s="1"/>
  <c r="EJ33" i="1" s="1"/>
  <c r="EK33" i="1" s="1"/>
  <c r="EL33" i="1" s="1"/>
  <c r="EM33" i="1" s="1"/>
  <c r="EN33" i="1" s="1"/>
  <c r="EO33" i="1" s="1"/>
  <c r="EP33" i="1" s="1"/>
  <c r="EQ33" i="1" s="1"/>
  <c r="ER33" i="1" s="1"/>
  <c r="ES33" i="1" s="1"/>
  <c r="ET33" i="1" s="1"/>
  <c r="EU33" i="1" s="1"/>
  <c r="EV33" i="1" s="1"/>
  <c r="EW33" i="1" s="1"/>
  <c r="EX33" i="1" s="1"/>
  <c r="EY33" i="1" s="1"/>
  <c r="EZ33" i="1" s="1"/>
  <c r="FA33" i="1" s="1"/>
  <c r="FB33" i="1" s="1"/>
  <c r="FC33" i="1" s="1"/>
  <c r="FD33" i="1" s="1"/>
  <c r="FE33" i="1" s="1"/>
  <c r="FF33" i="1" s="1"/>
  <c r="M33" i="1"/>
  <c r="N33" i="1" s="1"/>
  <c r="I31" i="1"/>
  <c r="M32" i="1"/>
  <c r="N32" i="1" s="1"/>
  <c r="O32" i="1" s="1"/>
  <c r="P32" i="1" s="1"/>
  <c r="Q32" i="1" s="1"/>
  <c r="R32" i="1" s="1"/>
  <c r="S32" i="1" s="1"/>
  <c r="T32" i="1" s="1"/>
  <c r="U32" i="1" s="1"/>
  <c r="V32" i="1" s="1"/>
  <c r="W32" i="1" s="1"/>
  <c r="X32" i="1" s="1"/>
  <c r="Y32" i="1" s="1"/>
  <c r="Z32" i="1" s="1"/>
  <c r="AA32" i="1" s="1"/>
  <c r="AB32" i="1" s="1"/>
  <c r="AC32" i="1" s="1"/>
  <c r="AD32" i="1" s="1"/>
  <c r="AE32" i="1" s="1"/>
  <c r="AF32" i="1" s="1"/>
  <c r="AG32" i="1" s="1"/>
  <c r="AH32" i="1" s="1"/>
  <c r="AI32" i="1" s="1"/>
  <c r="AJ32" i="1" s="1"/>
  <c r="AK32" i="1" s="1"/>
  <c r="AL32" i="1" s="1"/>
  <c r="AM32" i="1" s="1"/>
  <c r="AN32" i="1" s="1"/>
  <c r="AO32" i="1" s="1"/>
  <c r="AP32" i="1" s="1"/>
  <c r="AQ32" i="1" s="1"/>
  <c r="AR32" i="1" s="1"/>
  <c r="AS32" i="1" s="1"/>
  <c r="AT32" i="1" s="1"/>
  <c r="AU32" i="1" s="1"/>
  <c r="AV32" i="1" s="1"/>
  <c r="AW32" i="1" s="1"/>
  <c r="AX32" i="1" s="1"/>
  <c r="AY32" i="1" s="1"/>
  <c r="AZ32" i="1" s="1"/>
  <c r="BA32" i="1" s="1"/>
  <c r="BB32" i="1" s="1"/>
  <c r="BC32" i="1" s="1"/>
  <c r="BD32" i="1" s="1"/>
  <c r="BE32" i="1" s="1"/>
  <c r="BF32" i="1" s="1"/>
  <c r="BG32" i="1" s="1"/>
  <c r="BH32" i="1" s="1"/>
  <c r="BI32" i="1" s="1"/>
  <c r="BJ32" i="1" s="1"/>
  <c r="BK32" i="1" s="1"/>
  <c r="BL32" i="1" s="1"/>
  <c r="BM32" i="1" s="1"/>
  <c r="BN32" i="1" s="1"/>
  <c r="BO32" i="1" s="1"/>
  <c r="BP32" i="1" s="1"/>
  <c r="BQ32" i="1" s="1"/>
  <c r="BR32" i="1" s="1"/>
  <c r="BS32" i="1" s="1"/>
  <c r="BT32" i="1" s="1"/>
  <c r="BU32" i="1" s="1"/>
  <c r="BV32" i="1" s="1"/>
  <c r="BW32" i="1" s="1"/>
  <c r="BX32" i="1" s="1"/>
  <c r="BY32" i="1" s="1"/>
  <c r="BZ32" i="1" s="1"/>
  <c r="CA32" i="1" s="1"/>
  <c r="CB32" i="1" s="1"/>
  <c r="CC32" i="1" s="1"/>
  <c r="CD32" i="1" s="1"/>
  <c r="CE32" i="1" s="1"/>
  <c r="CF32" i="1" s="1"/>
  <c r="CG32" i="1" s="1"/>
  <c r="CH32" i="1" s="1"/>
  <c r="CI32" i="1" s="1"/>
  <c r="CJ32" i="1" s="1"/>
  <c r="CK32" i="1" s="1"/>
  <c r="CL32" i="1" s="1"/>
  <c r="CM32" i="1" s="1"/>
  <c r="CN32" i="1" s="1"/>
  <c r="CO32" i="1" s="1"/>
  <c r="CP32" i="1" s="1"/>
  <c r="CQ32" i="1" s="1"/>
  <c r="CR32" i="1" s="1"/>
  <c r="CS32" i="1" s="1"/>
  <c r="CT32" i="1" s="1"/>
  <c r="CU32" i="1" s="1"/>
  <c r="CV32" i="1" s="1"/>
  <c r="CW32" i="1" s="1"/>
  <c r="CX32" i="1" s="1"/>
  <c r="CY32" i="1" s="1"/>
  <c r="CZ32" i="1" s="1"/>
  <c r="DA32" i="1" s="1"/>
  <c r="DB32" i="1" s="1"/>
  <c r="DC32" i="1" s="1"/>
  <c r="DD32" i="1" s="1"/>
  <c r="DE32" i="1" s="1"/>
  <c r="DF32" i="1" s="1"/>
  <c r="DG32" i="1" s="1"/>
  <c r="DH32" i="1" s="1"/>
  <c r="DI32" i="1" s="1"/>
  <c r="DJ32" i="1" s="1"/>
  <c r="DK32" i="1" s="1"/>
  <c r="DL32" i="1" s="1"/>
  <c r="DM32" i="1" s="1"/>
  <c r="DN32" i="1" s="1"/>
  <c r="DO32" i="1" s="1"/>
  <c r="DP32" i="1" s="1"/>
  <c r="DQ32" i="1" s="1"/>
  <c r="DR32" i="1" s="1"/>
  <c r="DS32" i="1" s="1"/>
  <c r="DT32" i="1" s="1"/>
  <c r="DU32" i="1" s="1"/>
  <c r="DV32" i="1" s="1"/>
  <c r="DW32" i="1" s="1"/>
  <c r="DX32" i="1" s="1"/>
  <c r="DY32" i="1" s="1"/>
  <c r="DZ32" i="1" s="1"/>
  <c r="EA32" i="1" s="1"/>
  <c r="EB32" i="1" s="1"/>
  <c r="EC32" i="1" s="1"/>
  <c r="ED32" i="1" s="1"/>
  <c r="EE32" i="1" s="1"/>
  <c r="EF32" i="1" s="1"/>
  <c r="EG32" i="1" s="1"/>
  <c r="EH32" i="1" s="1"/>
  <c r="EI32" i="1" s="1"/>
  <c r="EJ32" i="1" s="1"/>
  <c r="EK32" i="1" s="1"/>
  <c r="EL32" i="1" s="1"/>
  <c r="EM32" i="1" s="1"/>
  <c r="EN32" i="1" s="1"/>
  <c r="EO32" i="1" s="1"/>
  <c r="EP32" i="1" s="1"/>
  <c r="EQ32" i="1" s="1"/>
  <c r="ER32" i="1" s="1"/>
  <c r="ES32" i="1" s="1"/>
  <c r="ET32" i="1" s="1"/>
  <c r="EU32" i="1" s="1"/>
  <c r="EV32" i="1" s="1"/>
  <c r="EW32" i="1" s="1"/>
  <c r="EX32" i="1" s="1"/>
  <c r="EY32" i="1" s="1"/>
  <c r="EZ32" i="1" s="1"/>
  <c r="FA32" i="1" s="1"/>
  <c r="FB32" i="1" s="1"/>
  <c r="FC32" i="1" s="1"/>
  <c r="FD32" i="1" s="1"/>
  <c r="FE32" i="1" s="1"/>
  <c r="FF32" i="1" s="1"/>
  <c r="I30" i="1"/>
  <c r="M31" i="1"/>
  <c r="N31" i="1" s="1"/>
  <c r="O31" i="1" s="1"/>
  <c r="P31" i="1" s="1"/>
  <c r="Q31" i="1" s="1"/>
  <c r="R31" i="1" s="1"/>
  <c r="S31" i="1" s="1"/>
  <c r="T31" i="1" s="1"/>
  <c r="U31" i="1" s="1"/>
  <c r="V31" i="1" s="1"/>
  <c r="W31" i="1" s="1"/>
  <c r="X31" i="1" s="1"/>
  <c r="Y31" i="1" s="1"/>
  <c r="Z31" i="1" s="1"/>
  <c r="AA31" i="1" s="1"/>
  <c r="AB31" i="1" s="1"/>
  <c r="AC31" i="1" s="1"/>
  <c r="AD31" i="1" s="1"/>
  <c r="AE31" i="1" s="1"/>
  <c r="AF31" i="1" s="1"/>
  <c r="AG31" i="1" s="1"/>
  <c r="AH31" i="1" s="1"/>
  <c r="AI31" i="1" s="1"/>
  <c r="AJ31" i="1" s="1"/>
  <c r="AK31" i="1" s="1"/>
  <c r="AL31" i="1" s="1"/>
  <c r="AM31" i="1" s="1"/>
  <c r="AN31" i="1" s="1"/>
  <c r="AO31" i="1" s="1"/>
  <c r="AP31" i="1" s="1"/>
  <c r="AQ31" i="1" s="1"/>
  <c r="AR31" i="1" s="1"/>
  <c r="AS31" i="1" s="1"/>
  <c r="AT31" i="1" s="1"/>
  <c r="AU31" i="1" s="1"/>
  <c r="AV31" i="1" s="1"/>
  <c r="AW31" i="1" s="1"/>
  <c r="AX31" i="1" s="1"/>
  <c r="AY31" i="1" s="1"/>
  <c r="AZ31" i="1" s="1"/>
  <c r="BA31" i="1" s="1"/>
  <c r="BB31" i="1" s="1"/>
  <c r="BC31" i="1" s="1"/>
  <c r="BD31" i="1" s="1"/>
  <c r="BE31" i="1" s="1"/>
  <c r="BF31" i="1" s="1"/>
  <c r="BG31" i="1" s="1"/>
  <c r="BH31" i="1" s="1"/>
  <c r="BI31" i="1" s="1"/>
  <c r="BJ31" i="1" s="1"/>
  <c r="BK31" i="1" s="1"/>
  <c r="BL31" i="1" s="1"/>
  <c r="BM31" i="1" s="1"/>
  <c r="BN31" i="1" s="1"/>
  <c r="BO31" i="1" s="1"/>
  <c r="BP31" i="1" s="1"/>
  <c r="BQ31" i="1" s="1"/>
  <c r="BR31" i="1" s="1"/>
  <c r="BS31" i="1" s="1"/>
  <c r="BT31" i="1" s="1"/>
  <c r="BU31" i="1" s="1"/>
  <c r="BV31" i="1" s="1"/>
  <c r="BW31" i="1" s="1"/>
  <c r="BX31" i="1" s="1"/>
  <c r="BY31" i="1" s="1"/>
  <c r="BZ31" i="1" s="1"/>
  <c r="CA31" i="1" s="1"/>
  <c r="CB31" i="1" s="1"/>
  <c r="CC31" i="1" s="1"/>
  <c r="CD31" i="1" s="1"/>
  <c r="CE31" i="1" s="1"/>
  <c r="CF31" i="1" s="1"/>
  <c r="CG31" i="1" s="1"/>
  <c r="CH31" i="1" s="1"/>
  <c r="CI31" i="1" s="1"/>
  <c r="CJ31" i="1" s="1"/>
  <c r="CK31" i="1" s="1"/>
  <c r="CL31" i="1" s="1"/>
  <c r="CM31" i="1" s="1"/>
  <c r="CN31" i="1" s="1"/>
  <c r="CO31" i="1" s="1"/>
  <c r="CP31" i="1" s="1"/>
  <c r="CQ31" i="1" s="1"/>
  <c r="CR31" i="1" s="1"/>
  <c r="CS31" i="1" s="1"/>
  <c r="CT31" i="1" s="1"/>
  <c r="CU31" i="1" s="1"/>
  <c r="CV31" i="1" s="1"/>
  <c r="CW31" i="1" s="1"/>
  <c r="CX31" i="1" s="1"/>
  <c r="CY31" i="1" s="1"/>
  <c r="CZ31" i="1" s="1"/>
  <c r="DA31" i="1" s="1"/>
  <c r="DB31" i="1" s="1"/>
  <c r="DC31" i="1" s="1"/>
  <c r="DD31" i="1" s="1"/>
  <c r="DE31" i="1" s="1"/>
  <c r="DF31" i="1" s="1"/>
  <c r="DG31" i="1" s="1"/>
  <c r="DH31" i="1" s="1"/>
  <c r="DI31" i="1" s="1"/>
  <c r="DJ31" i="1" s="1"/>
  <c r="DK31" i="1" s="1"/>
  <c r="DL31" i="1" s="1"/>
  <c r="DM31" i="1" s="1"/>
  <c r="DN31" i="1" s="1"/>
  <c r="DO31" i="1" s="1"/>
  <c r="DP31" i="1" s="1"/>
  <c r="DQ31" i="1" s="1"/>
  <c r="DR31" i="1" s="1"/>
  <c r="DS31" i="1" s="1"/>
  <c r="DT31" i="1" s="1"/>
  <c r="DU31" i="1" s="1"/>
  <c r="DV31" i="1" s="1"/>
  <c r="DW31" i="1" s="1"/>
  <c r="DX31" i="1" s="1"/>
  <c r="DY31" i="1" s="1"/>
  <c r="DZ31" i="1" s="1"/>
  <c r="EA31" i="1" s="1"/>
  <c r="EB31" i="1" s="1"/>
  <c r="EC31" i="1" s="1"/>
  <c r="ED31" i="1" s="1"/>
  <c r="EE31" i="1" s="1"/>
  <c r="EF31" i="1" s="1"/>
  <c r="EG31" i="1" s="1"/>
  <c r="EH31" i="1" s="1"/>
  <c r="EI31" i="1" s="1"/>
  <c r="EJ31" i="1" s="1"/>
  <c r="EK31" i="1" s="1"/>
  <c r="EL31" i="1" s="1"/>
  <c r="EM31" i="1" s="1"/>
  <c r="EN31" i="1" s="1"/>
  <c r="EO31" i="1" s="1"/>
  <c r="EP31" i="1" s="1"/>
  <c r="EQ31" i="1" s="1"/>
  <c r="ER31" i="1" s="1"/>
  <c r="ES31" i="1" s="1"/>
  <c r="ET31" i="1" s="1"/>
  <c r="EU31" i="1" s="1"/>
  <c r="EV31" i="1" s="1"/>
  <c r="EW31" i="1" s="1"/>
  <c r="EX31" i="1" s="1"/>
  <c r="EY31" i="1" s="1"/>
  <c r="EZ31" i="1" s="1"/>
  <c r="FA31" i="1" s="1"/>
  <c r="FB31" i="1" s="1"/>
  <c r="FC31" i="1" s="1"/>
  <c r="FD31" i="1" s="1"/>
  <c r="FE31" i="1" s="1"/>
  <c r="FF31" i="1" s="1"/>
  <c r="M30" i="1"/>
  <c r="N30" i="1" s="1"/>
  <c r="O30" i="1" s="1"/>
  <c r="P30" i="1" s="1"/>
  <c r="Q30" i="1" s="1"/>
  <c r="R30" i="1" s="1"/>
  <c r="S30" i="1" s="1"/>
  <c r="T30" i="1" s="1"/>
  <c r="U30" i="1" s="1"/>
  <c r="V30" i="1" s="1"/>
  <c r="W30" i="1" s="1"/>
  <c r="X30" i="1" s="1"/>
  <c r="Y30" i="1" s="1"/>
  <c r="Z30" i="1" s="1"/>
  <c r="AA30" i="1" s="1"/>
  <c r="AB30" i="1" s="1"/>
  <c r="AC30" i="1" s="1"/>
  <c r="AD30" i="1" s="1"/>
  <c r="AE30" i="1" s="1"/>
  <c r="AF30" i="1" s="1"/>
  <c r="AG30" i="1" s="1"/>
  <c r="AH30" i="1" s="1"/>
  <c r="AI30" i="1" s="1"/>
  <c r="AJ30" i="1" s="1"/>
  <c r="AK30" i="1" s="1"/>
  <c r="AL30" i="1" s="1"/>
  <c r="AM30" i="1" s="1"/>
  <c r="AN30" i="1" s="1"/>
  <c r="AO30" i="1" s="1"/>
  <c r="AP30" i="1" s="1"/>
  <c r="AQ30" i="1" s="1"/>
  <c r="AR30" i="1" s="1"/>
  <c r="AS30" i="1" s="1"/>
  <c r="AT30" i="1" s="1"/>
  <c r="AU30" i="1" s="1"/>
  <c r="AV30" i="1" s="1"/>
  <c r="AW30" i="1" s="1"/>
  <c r="AX30" i="1" s="1"/>
  <c r="AY30" i="1" s="1"/>
  <c r="AZ30" i="1" s="1"/>
  <c r="BA30" i="1" s="1"/>
  <c r="BB30" i="1" s="1"/>
  <c r="BC30" i="1" s="1"/>
  <c r="BD30" i="1" s="1"/>
  <c r="BE30" i="1" s="1"/>
  <c r="BF30" i="1" s="1"/>
  <c r="BG30" i="1" s="1"/>
  <c r="BH30" i="1" s="1"/>
  <c r="BI30" i="1" s="1"/>
  <c r="BJ30" i="1" s="1"/>
  <c r="BK30" i="1" s="1"/>
  <c r="BL30" i="1" s="1"/>
  <c r="BM30" i="1" s="1"/>
  <c r="BN30" i="1" s="1"/>
  <c r="BO30" i="1" s="1"/>
  <c r="BP30" i="1" s="1"/>
  <c r="BQ30" i="1" s="1"/>
  <c r="BR30" i="1" s="1"/>
  <c r="BS30" i="1" s="1"/>
  <c r="BT30" i="1" s="1"/>
  <c r="BU30" i="1" s="1"/>
  <c r="BV30" i="1" s="1"/>
  <c r="BW30" i="1" s="1"/>
  <c r="BX30" i="1" s="1"/>
  <c r="BY30" i="1" s="1"/>
  <c r="BZ30" i="1" s="1"/>
  <c r="CA30" i="1" s="1"/>
  <c r="CB30" i="1" s="1"/>
  <c r="CC30" i="1" s="1"/>
  <c r="CD30" i="1" s="1"/>
  <c r="CE30" i="1" s="1"/>
  <c r="CF30" i="1" s="1"/>
  <c r="CG30" i="1" s="1"/>
  <c r="CH30" i="1" s="1"/>
  <c r="CI30" i="1" s="1"/>
  <c r="CJ30" i="1" s="1"/>
  <c r="CK30" i="1" s="1"/>
  <c r="CL30" i="1" s="1"/>
  <c r="CM30" i="1" s="1"/>
  <c r="CN30" i="1" s="1"/>
  <c r="CO30" i="1" s="1"/>
  <c r="CP30" i="1" s="1"/>
  <c r="CQ30" i="1" s="1"/>
  <c r="CR30" i="1" s="1"/>
  <c r="CS30" i="1" s="1"/>
  <c r="CT30" i="1" s="1"/>
  <c r="CU30" i="1" s="1"/>
  <c r="CV30" i="1" s="1"/>
  <c r="CW30" i="1" s="1"/>
  <c r="CX30" i="1" s="1"/>
  <c r="CY30" i="1" s="1"/>
  <c r="CZ30" i="1" s="1"/>
  <c r="DA30" i="1" s="1"/>
  <c r="DB30" i="1" s="1"/>
  <c r="DC30" i="1" s="1"/>
  <c r="DD30" i="1" s="1"/>
  <c r="DE30" i="1" s="1"/>
  <c r="DF30" i="1" s="1"/>
  <c r="DG30" i="1" s="1"/>
  <c r="DH30" i="1" s="1"/>
  <c r="DI30" i="1" s="1"/>
  <c r="DJ30" i="1" s="1"/>
  <c r="DK30" i="1" s="1"/>
  <c r="DL30" i="1" s="1"/>
  <c r="DM30" i="1" s="1"/>
  <c r="DN30" i="1" s="1"/>
  <c r="DO30" i="1" s="1"/>
  <c r="DP30" i="1" s="1"/>
  <c r="DQ30" i="1" s="1"/>
  <c r="DR30" i="1" s="1"/>
  <c r="DS30" i="1" s="1"/>
  <c r="DT30" i="1" s="1"/>
  <c r="DU30" i="1" s="1"/>
  <c r="DV30" i="1" s="1"/>
  <c r="DW30" i="1" s="1"/>
  <c r="DX30" i="1" s="1"/>
  <c r="DY30" i="1" s="1"/>
  <c r="DZ30" i="1" s="1"/>
  <c r="EA30" i="1" s="1"/>
  <c r="EB30" i="1" s="1"/>
  <c r="EC30" i="1" s="1"/>
  <c r="ED30" i="1" s="1"/>
  <c r="EE30" i="1" s="1"/>
  <c r="EF30" i="1" s="1"/>
  <c r="EG30" i="1" s="1"/>
  <c r="EH30" i="1" s="1"/>
  <c r="EI30" i="1" s="1"/>
  <c r="EJ30" i="1" s="1"/>
  <c r="EK30" i="1" s="1"/>
  <c r="EL30" i="1" s="1"/>
  <c r="EM30" i="1" s="1"/>
  <c r="EN30" i="1" s="1"/>
  <c r="EO30" i="1" s="1"/>
  <c r="EP30" i="1" s="1"/>
  <c r="EQ30" i="1" s="1"/>
  <c r="ER30" i="1" s="1"/>
  <c r="ES30" i="1" s="1"/>
  <c r="ET30" i="1" s="1"/>
  <c r="EU30" i="1" s="1"/>
  <c r="EV30" i="1" s="1"/>
  <c r="EW30" i="1" s="1"/>
  <c r="EX30" i="1" s="1"/>
  <c r="EY30" i="1" s="1"/>
  <c r="EZ30" i="1" s="1"/>
  <c r="FA30" i="1" s="1"/>
  <c r="FB30" i="1" s="1"/>
  <c r="FC30" i="1" s="1"/>
  <c r="FD30" i="1" s="1"/>
  <c r="FE30" i="1" s="1"/>
  <c r="FF30" i="1" s="1"/>
  <c r="I28" i="1"/>
  <c r="I29" i="1" s="1"/>
  <c r="E28" i="1"/>
  <c r="M29" i="1"/>
  <c r="N29" i="1" s="1"/>
  <c r="O29" i="1" s="1"/>
  <c r="P29" i="1" s="1"/>
  <c r="Q29" i="1" s="1"/>
  <c r="R29" i="1" s="1"/>
  <c r="S29" i="1" s="1"/>
  <c r="T29" i="1" s="1"/>
  <c r="U29" i="1" s="1"/>
  <c r="V29" i="1" s="1"/>
  <c r="W29" i="1" s="1"/>
  <c r="X29" i="1" s="1"/>
  <c r="Y29" i="1" s="1"/>
  <c r="Z29" i="1" s="1"/>
  <c r="AA29" i="1" s="1"/>
  <c r="AB29" i="1" s="1"/>
  <c r="AC29" i="1" s="1"/>
  <c r="AD29" i="1" s="1"/>
  <c r="AE29" i="1" s="1"/>
  <c r="AF29" i="1" s="1"/>
  <c r="AG29" i="1" s="1"/>
  <c r="AH29" i="1" s="1"/>
  <c r="AI29" i="1" s="1"/>
  <c r="AJ29" i="1" s="1"/>
  <c r="AK29" i="1" s="1"/>
  <c r="AL29" i="1" s="1"/>
  <c r="AM29" i="1" s="1"/>
  <c r="AN29" i="1" s="1"/>
  <c r="AO29" i="1" s="1"/>
  <c r="AP29" i="1" s="1"/>
  <c r="AQ29" i="1" s="1"/>
  <c r="AR29" i="1" s="1"/>
  <c r="AS29" i="1" s="1"/>
  <c r="AT29" i="1" s="1"/>
  <c r="AU29" i="1" s="1"/>
  <c r="AV29" i="1" s="1"/>
  <c r="AW29" i="1" s="1"/>
  <c r="AX29" i="1" s="1"/>
  <c r="AY29" i="1" s="1"/>
  <c r="AZ29" i="1" s="1"/>
  <c r="BA29" i="1" s="1"/>
  <c r="BB29" i="1" s="1"/>
  <c r="BC29" i="1" s="1"/>
  <c r="BD29" i="1" s="1"/>
  <c r="BE29" i="1" s="1"/>
  <c r="BF29" i="1" s="1"/>
  <c r="BG29" i="1" s="1"/>
  <c r="BH29" i="1" s="1"/>
  <c r="BI29" i="1" s="1"/>
  <c r="BJ29" i="1" s="1"/>
  <c r="BK29" i="1" s="1"/>
  <c r="BL29" i="1" s="1"/>
  <c r="BM29" i="1" s="1"/>
  <c r="BN29" i="1" s="1"/>
  <c r="BO29" i="1" s="1"/>
  <c r="BP29" i="1" s="1"/>
  <c r="BQ29" i="1" s="1"/>
  <c r="BR29" i="1" s="1"/>
  <c r="BS29" i="1" s="1"/>
  <c r="BT29" i="1" s="1"/>
  <c r="BU29" i="1" s="1"/>
  <c r="BV29" i="1" s="1"/>
  <c r="BW29" i="1" s="1"/>
  <c r="BX29" i="1" s="1"/>
  <c r="BY29" i="1" s="1"/>
  <c r="BZ29" i="1" s="1"/>
  <c r="CA29" i="1" s="1"/>
  <c r="CB29" i="1" s="1"/>
  <c r="CC29" i="1" s="1"/>
  <c r="CD29" i="1" s="1"/>
  <c r="CE29" i="1" s="1"/>
  <c r="CF29" i="1" s="1"/>
  <c r="CG29" i="1" s="1"/>
  <c r="CH29" i="1" s="1"/>
  <c r="CI29" i="1" s="1"/>
  <c r="CJ29" i="1" s="1"/>
  <c r="CK29" i="1" s="1"/>
  <c r="CL29" i="1" s="1"/>
  <c r="CM29" i="1" s="1"/>
  <c r="CN29" i="1" s="1"/>
  <c r="CO29" i="1" s="1"/>
  <c r="CP29" i="1" s="1"/>
  <c r="CQ29" i="1" s="1"/>
  <c r="CR29" i="1" s="1"/>
  <c r="CS29" i="1" s="1"/>
  <c r="CT29" i="1" s="1"/>
  <c r="CU29" i="1" s="1"/>
  <c r="CV29" i="1" s="1"/>
  <c r="CW29" i="1" s="1"/>
  <c r="CX29" i="1" s="1"/>
  <c r="CY29" i="1" s="1"/>
  <c r="CZ29" i="1" s="1"/>
  <c r="DA29" i="1" s="1"/>
  <c r="DB29" i="1" s="1"/>
  <c r="DC29" i="1" s="1"/>
  <c r="DD29" i="1" s="1"/>
  <c r="DE29" i="1" s="1"/>
  <c r="DF29" i="1" s="1"/>
  <c r="DG29" i="1" s="1"/>
  <c r="DH29" i="1" s="1"/>
  <c r="DI29" i="1" s="1"/>
  <c r="DJ29" i="1" s="1"/>
  <c r="DK29" i="1" s="1"/>
  <c r="DL29" i="1" s="1"/>
  <c r="DM29" i="1" s="1"/>
  <c r="DN29" i="1" s="1"/>
  <c r="DO29" i="1" s="1"/>
  <c r="DP29" i="1" s="1"/>
  <c r="DQ29" i="1" s="1"/>
  <c r="DR29" i="1" s="1"/>
  <c r="DS29" i="1" s="1"/>
  <c r="DT29" i="1" s="1"/>
  <c r="DU29" i="1" s="1"/>
  <c r="DV29" i="1" s="1"/>
  <c r="DW29" i="1" s="1"/>
  <c r="DX29" i="1" s="1"/>
  <c r="DY29" i="1" s="1"/>
  <c r="DZ29" i="1" s="1"/>
  <c r="EA29" i="1" s="1"/>
  <c r="EB29" i="1" s="1"/>
  <c r="EC29" i="1" s="1"/>
  <c r="ED29" i="1" s="1"/>
  <c r="EE29" i="1" s="1"/>
  <c r="EF29" i="1" s="1"/>
  <c r="EG29" i="1" s="1"/>
  <c r="EH29" i="1" s="1"/>
  <c r="EI29" i="1" s="1"/>
  <c r="EJ29" i="1" s="1"/>
  <c r="EK29" i="1" s="1"/>
  <c r="EL29" i="1" s="1"/>
  <c r="EM29" i="1" s="1"/>
  <c r="EN29" i="1" s="1"/>
  <c r="EO29" i="1" s="1"/>
  <c r="EP29" i="1" s="1"/>
  <c r="EQ29" i="1" s="1"/>
  <c r="ER29" i="1" s="1"/>
  <c r="ES29" i="1" s="1"/>
  <c r="ET29" i="1" s="1"/>
  <c r="EU29" i="1" s="1"/>
  <c r="EV29" i="1" s="1"/>
  <c r="EW29" i="1" s="1"/>
  <c r="EX29" i="1" s="1"/>
  <c r="EY29" i="1" s="1"/>
  <c r="EZ29" i="1" s="1"/>
  <c r="FA29" i="1" s="1"/>
  <c r="FB29" i="1" s="1"/>
  <c r="FC29" i="1" s="1"/>
  <c r="FD29" i="1" s="1"/>
  <c r="FE29" i="1" s="1"/>
  <c r="FF29" i="1" s="1"/>
  <c r="I27" i="1"/>
  <c r="E27" i="1"/>
  <c r="N28" i="1"/>
  <c r="O28" i="1" s="1"/>
  <c r="P28" i="1" s="1"/>
  <c r="Q28" i="1" s="1"/>
  <c r="R28" i="1" s="1"/>
  <c r="S28" i="1" s="1"/>
  <c r="T28" i="1" s="1"/>
  <c r="U28" i="1" s="1"/>
  <c r="V28" i="1" s="1"/>
  <c r="W28" i="1" s="1"/>
  <c r="X28" i="1" s="1"/>
  <c r="Y28" i="1" s="1"/>
  <c r="Z28" i="1" s="1"/>
  <c r="AA28" i="1" s="1"/>
  <c r="AB28" i="1" s="1"/>
  <c r="AC28" i="1" s="1"/>
  <c r="AD28" i="1" s="1"/>
  <c r="AE28" i="1" s="1"/>
  <c r="AF28" i="1" s="1"/>
  <c r="AG28" i="1" s="1"/>
  <c r="AH28" i="1" s="1"/>
  <c r="AI28" i="1" s="1"/>
  <c r="AJ28" i="1" s="1"/>
  <c r="AK28" i="1" s="1"/>
  <c r="AL28" i="1" s="1"/>
  <c r="AM28" i="1" s="1"/>
  <c r="AN28" i="1" s="1"/>
  <c r="AO28" i="1" s="1"/>
  <c r="AP28" i="1" s="1"/>
  <c r="AQ28" i="1" s="1"/>
  <c r="AR28" i="1" s="1"/>
  <c r="AS28" i="1" s="1"/>
  <c r="AT28" i="1" s="1"/>
  <c r="AU28" i="1" s="1"/>
  <c r="AV28" i="1" s="1"/>
  <c r="AW28" i="1" s="1"/>
  <c r="AX28" i="1" s="1"/>
  <c r="AY28" i="1" s="1"/>
  <c r="AZ28" i="1" s="1"/>
  <c r="BA28" i="1" s="1"/>
  <c r="BB28" i="1" s="1"/>
  <c r="BC28" i="1" s="1"/>
  <c r="BD28" i="1" s="1"/>
  <c r="BE28" i="1" s="1"/>
  <c r="BF28" i="1" s="1"/>
  <c r="BG28" i="1" s="1"/>
  <c r="BH28" i="1" s="1"/>
  <c r="BI28" i="1" s="1"/>
  <c r="BJ28" i="1" s="1"/>
  <c r="BK28" i="1" s="1"/>
  <c r="BL28" i="1" s="1"/>
  <c r="BM28" i="1" s="1"/>
  <c r="BN28" i="1" s="1"/>
  <c r="BO28" i="1" s="1"/>
  <c r="BP28" i="1" s="1"/>
  <c r="BQ28" i="1" s="1"/>
  <c r="BR28" i="1" s="1"/>
  <c r="BS28" i="1" s="1"/>
  <c r="BT28" i="1" s="1"/>
  <c r="BU28" i="1" s="1"/>
  <c r="BV28" i="1" s="1"/>
  <c r="BW28" i="1" s="1"/>
  <c r="BX28" i="1" s="1"/>
  <c r="BY28" i="1" s="1"/>
  <c r="BZ28" i="1" s="1"/>
  <c r="CA28" i="1" s="1"/>
  <c r="CB28" i="1" s="1"/>
  <c r="CC28" i="1" s="1"/>
  <c r="CD28" i="1" s="1"/>
  <c r="CE28" i="1" s="1"/>
  <c r="CF28" i="1" s="1"/>
  <c r="CG28" i="1" s="1"/>
  <c r="CH28" i="1" s="1"/>
  <c r="CI28" i="1" s="1"/>
  <c r="CJ28" i="1" s="1"/>
  <c r="CK28" i="1" s="1"/>
  <c r="CL28" i="1" s="1"/>
  <c r="CM28" i="1" s="1"/>
  <c r="CN28" i="1" s="1"/>
  <c r="CO28" i="1" s="1"/>
  <c r="CP28" i="1" s="1"/>
  <c r="CQ28" i="1" s="1"/>
  <c r="CR28" i="1" s="1"/>
  <c r="CS28" i="1" s="1"/>
  <c r="CT28" i="1" s="1"/>
  <c r="CU28" i="1" s="1"/>
  <c r="CV28" i="1" s="1"/>
  <c r="CW28" i="1" s="1"/>
  <c r="CX28" i="1" s="1"/>
  <c r="CY28" i="1" s="1"/>
  <c r="CZ28" i="1" s="1"/>
  <c r="DA28" i="1" s="1"/>
  <c r="DB28" i="1" s="1"/>
  <c r="DC28" i="1" s="1"/>
  <c r="DD28" i="1" s="1"/>
  <c r="DE28" i="1" s="1"/>
  <c r="DF28" i="1" s="1"/>
  <c r="DG28" i="1" s="1"/>
  <c r="DH28" i="1" s="1"/>
  <c r="DI28" i="1" s="1"/>
  <c r="DJ28" i="1" s="1"/>
  <c r="DK28" i="1" s="1"/>
  <c r="DL28" i="1" s="1"/>
  <c r="DM28" i="1" s="1"/>
  <c r="DN28" i="1" s="1"/>
  <c r="DO28" i="1" s="1"/>
  <c r="DP28" i="1" s="1"/>
  <c r="DQ28" i="1" s="1"/>
  <c r="DR28" i="1" s="1"/>
  <c r="DS28" i="1" s="1"/>
  <c r="DT28" i="1" s="1"/>
  <c r="DU28" i="1" s="1"/>
  <c r="DV28" i="1" s="1"/>
  <c r="DW28" i="1" s="1"/>
  <c r="DX28" i="1" s="1"/>
  <c r="DY28" i="1" s="1"/>
  <c r="DZ28" i="1" s="1"/>
  <c r="EA28" i="1" s="1"/>
  <c r="EB28" i="1" s="1"/>
  <c r="EC28" i="1" s="1"/>
  <c r="ED28" i="1" s="1"/>
  <c r="EE28" i="1" s="1"/>
  <c r="EF28" i="1" s="1"/>
  <c r="EG28" i="1" s="1"/>
  <c r="EH28" i="1" s="1"/>
  <c r="EI28" i="1" s="1"/>
  <c r="EJ28" i="1" s="1"/>
  <c r="EK28" i="1" s="1"/>
  <c r="EL28" i="1" s="1"/>
  <c r="EM28" i="1" s="1"/>
  <c r="EN28" i="1" s="1"/>
  <c r="EO28" i="1" s="1"/>
  <c r="EP28" i="1" s="1"/>
  <c r="EQ28" i="1" s="1"/>
  <c r="ER28" i="1" s="1"/>
  <c r="ES28" i="1" s="1"/>
  <c r="ET28" i="1" s="1"/>
  <c r="EU28" i="1" s="1"/>
  <c r="EV28" i="1" s="1"/>
  <c r="EW28" i="1" s="1"/>
  <c r="EX28" i="1" s="1"/>
  <c r="EY28" i="1" s="1"/>
  <c r="EZ28" i="1" s="1"/>
  <c r="FA28" i="1" s="1"/>
  <c r="FB28" i="1" s="1"/>
  <c r="FC28" i="1" s="1"/>
  <c r="FD28" i="1" s="1"/>
  <c r="FE28" i="1" s="1"/>
  <c r="FF28" i="1" s="1"/>
  <c r="I26" i="1"/>
  <c r="E26" i="1"/>
  <c r="I25" i="1"/>
  <c r="E25" i="1"/>
  <c r="E24" i="1"/>
  <c r="I23" i="1"/>
  <c r="E23" i="1"/>
  <c r="E22" i="1"/>
  <c r="E21" i="1"/>
  <c r="E20" i="1"/>
  <c r="I19" i="1"/>
  <c r="E19" i="1"/>
  <c r="E18" i="1"/>
  <c r="I17" i="1"/>
  <c r="E17" i="1"/>
  <c r="I16" i="1"/>
  <c r="I15" i="1"/>
  <c r="E14" i="1"/>
  <c r="I13" i="1"/>
  <c r="I12" i="1" s="1"/>
  <c r="E13" i="1"/>
  <c r="E12" i="1"/>
  <c r="I11" i="1"/>
  <c r="E11" i="1"/>
  <c r="I10" i="1"/>
  <c r="E8" i="1"/>
  <c r="E34" i="1" s="1"/>
  <c r="E32" i="1" s="1"/>
  <c r="E7" i="1"/>
  <c r="E9" i="1" s="1"/>
  <c r="E6" i="1"/>
  <c r="I5" i="1"/>
  <c r="E5" i="1"/>
  <c r="I4" i="1"/>
  <c r="E4" i="1"/>
  <c r="E3" i="1"/>
  <c r="A3" i="2" l="1"/>
  <c r="I59" i="1"/>
  <c r="I60" i="1"/>
  <c r="E36" i="1"/>
  <c r="I51" i="1"/>
  <c r="E10" i="1"/>
  <c r="E16" i="1"/>
  <c r="I21" i="1"/>
  <c r="J5" i="2"/>
  <c r="I53" i="1"/>
  <c r="I63" i="1"/>
  <c r="I47" i="1"/>
  <c r="I48" i="1" s="1"/>
  <c r="AH8" i="2"/>
  <c r="M14" i="2"/>
  <c r="B26" i="2"/>
  <c r="I14" i="1"/>
  <c r="I18" i="1"/>
  <c r="I22" i="1"/>
  <c r="E33" i="1"/>
  <c r="E31" i="1" s="1"/>
  <c r="E35" i="1"/>
  <c r="E15" i="1"/>
  <c r="AB33" i="2"/>
  <c r="D33" i="2"/>
  <c r="P32" i="2"/>
  <c r="AB31" i="2"/>
  <c r="D31" i="2"/>
  <c r="P30" i="2"/>
  <c r="AB29" i="2"/>
  <c r="D29" i="2"/>
  <c r="P28" i="2"/>
  <c r="AB27" i="2"/>
  <c r="D27" i="2"/>
  <c r="P26" i="2"/>
  <c r="AB25" i="2"/>
  <c r="D25" i="2"/>
  <c r="P24" i="2"/>
  <c r="AB23" i="2"/>
  <c r="D23" i="2"/>
  <c r="P22" i="2"/>
  <c r="AB21" i="2"/>
  <c r="D21" i="2"/>
  <c r="P20" i="2"/>
  <c r="AB19" i="2"/>
  <c r="D19" i="2"/>
  <c r="P18" i="2"/>
  <c r="AB17" i="2"/>
  <c r="D17" i="2"/>
  <c r="P16" i="2"/>
  <c r="AB15" i="2"/>
  <c r="S33" i="2"/>
  <c r="AE32" i="2"/>
  <c r="G32" i="2"/>
  <c r="S31" i="2"/>
  <c r="AE30" i="2"/>
  <c r="G30" i="2"/>
  <c r="S29" i="2"/>
  <c r="AE28" i="2"/>
  <c r="G28" i="2"/>
  <c r="S27" i="2"/>
  <c r="AE26" i="2"/>
  <c r="G26" i="2"/>
  <c r="S25" i="2"/>
  <c r="AE24" i="2"/>
  <c r="G24" i="2"/>
  <c r="S23" i="2"/>
  <c r="AE22" i="2"/>
  <c r="G22" i="2"/>
  <c r="S21" i="2"/>
  <c r="AE20" i="2"/>
  <c r="G20" i="2"/>
  <c r="S19" i="2"/>
  <c r="AE18" i="2"/>
  <c r="G18" i="2"/>
  <c r="S17" i="2"/>
  <c r="AE16" i="2"/>
  <c r="G16" i="2"/>
  <c r="S15" i="2"/>
  <c r="Y33" i="2"/>
  <c r="A33" i="2"/>
  <c r="M32" i="2"/>
  <c r="Y31" i="2"/>
  <c r="A31" i="2"/>
  <c r="M30" i="2"/>
  <c r="Y29" i="2"/>
  <c r="A29" i="2"/>
  <c r="M28" i="2"/>
  <c r="Y27" i="2"/>
  <c r="A27" i="2"/>
  <c r="M26" i="2"/>
  <c r="Y25" i="2"/>
  <c r="A25" i="2"/>
  <c r="M24" i="2"/>
  <c r="Y23" i="2"/>
  <c r="A23" i="2"/>
  <c r="M22" i="2"/>
  <c r="Y21" i="2"/>
  <c r="A21" i="2"/>
  <c r="M20" i="2"/>
  <c r="P33" i="2"/>
  <c r="AB32" i="2"/>
  <c r="D32" i="2"/>
  <c r="P31" i="2"/>
  <c r="AB30" i="2"/>
  <c r="D30" i="2"/>
  <c r="AH33" i="2"/>
  <c r="V32" i="2"/>
  <c r="J31" i="2"/>
  <c r="AH29" i="2"/>
  <c r="AB28" i="2"/>
  <c r="Y26" i="2"/>
  <c r="AH25" i="2"/>
  <c r="V25" i="2"/>
  <c r="S24" i="2"/>
  <c r="P23" i="2"/>
  <c r="M21" i="2"/>
  <c r="V20" i="2"/>
  <c r="J20" i="2"/>
  <c r="AH19" i="2"/>
  <c r="AB18" i="2"/>
  <c r="V17" i="2"/>
  <c r="J17" i="2"/>
  <c r="D16" i="2"/>
  <c r="AB14" i="2"/>
  <c r="D14" i="2"/>
  <c r="P13" i="2"/>
  <c r="AB12" i="2"/>
  <c r="D12" i="2"/>
  <c r="P11" i="2"/>
  <c r="AB10" i="2"/>
  <c r="D10" i="2"/>
  <c r="P9" i="2"/>
  <c r="AB8" i="2"/>
  <c r="D8" i="2"/>
  <c r="P7" i="2"/>
  <c r="AB6" i="2"/>
  <c r="D6" i="2"/>
  <c r="P5" i="2"/>
  <c r="AB4" i="2"/>
  <c r="D4" i="2"/>
  <c r="P3" i="2"/>
  <c r="AE33" i="2"/>
  <c r="S32" i="2"/>
  <c r="G31" i="2"/>
  <c r="AE29" i="2"/>
  <c r="P29" i="2"/>
  <c r="M27" i="2"/>
  <c r="V26" i="2"/>
  <c r="J26" i="2"/>
  <c r="G25" i="2"/>
  <c r="D24" i="2"/>
  <c r="A22" i="2"/>
  <c r="J21" i="2"/>
  <c r="AH20" i="2"/>
  <c r="M19" i="2"/>
  <c r="A19" i="2"/>
  <c r="AE17" i="2"/>
  <c r="Y16" i="2"/>
  <c r="M16" i="2"/>
  <c r="G15" i="2"/>
  <c r="S14" i="2"/>
  <c r="AE13" i="2"/>
  <c r="G13" i="2"/>
  <c r="S12" i="2"/>
  <c r="AE11" i="2"/>
  <c r="G11" i="2"/>
  <c r="S10" i="2"/>
  <c r="AE9" i="2"/>
  <c r="G9" i="2"/>
  <c r="S8" i="2"/>
  <c r="AE7" i="2"/>
  <c r="G7" i="2"/>
  <c r="S6" i="2"/>
  <c r="AE5" i="2"/>
  <c r="G5" i="2"/>
  <c r="S4" i="2"/>
  <c r="AE3" i="2"/>
  <c r="G3" i="2"/>
  <c r="M33" i="2"/>
  <c r="A32" i="2"/>
  <c r="Y30" i="2"/>
  <c r="J33" i="2"/>
  <c r="AH31" i="2"/>
  <c r="V30" i="2"/>
  <c r="M29" i="2"/>
  <c r="V28" i="2"/>
  <c r="J28" i="2"/>
  <c r="G27" i="2"/>
  <c r="D26" i="2"/>
  <c r="A24" i="2"/>
  <c r="J23" i="2"/>
  <c r="AH22" i="2"/>
  <c r="AE21" i="2"/>
  <c r="AB20" i="2"/>
  <c r="D20" i="2"/>
  <c r="AH18" i="2"/>
  <c r="V18" i="2"/>
  <c r="P17" i="2"/>
  <c r="J16" i="2"/>
  <c r="AH15" i="2"/>
  <c r="D15" i="2"/>
  <c r="P14" i="2"/>
  <c r="AB13" i="2"/>
  <c r="D13" i="2"/>
  <c r="P12" i="2"/>
  <c r="AB11" i="2"/>
  <c r="D11" i="2"/>
  <c r="P10" i="2"/>
  <c r="AB9" i="2"/>
  <c r="D9" i="2"/>
  <c r="P8" i="2"/>
  <c r="AH32" i="2"/>
  <c r="J30" i="2"/>
  <c r="P25" i="2"/>
  <c r="AH24" i="2"/>
  <c r="G23" i="2"/>
  <c r="V22" i="2"/>
  <c r="P21" i="2"/>
  <c r="AE19" i="2"/>
  <c r="AH17" i="2"/>
  <c r="A17" i="2"/>
  <c r="S16" i="2"/>
  <c r="V15" i="2"/>
  <c r="M13" i="2"/>
  <c r="A13" i="2"/>
  <c r="J12" i="2"/>
  <c r="AH11" i="2"/>
  <c r="AE10" i="2"/>
  <c r="A8" i="2"/>
  <c r="AE6" i="2"/>
  <c r="Y5" i="2"/>
  <c r="M5" i="2"/>
  <c r="G4" i="2"/>
  <c r="Y32" i="2"/>
  <c r="A30" i="2"/>
  <c r="Y28" i="2"/>
  <c r="D28" i="2"/>
  <c r="AH26" i="2"/>
  <c r="J25" i="2"/>
  <c r="Y24" i="2"/>
  <c r="Y19" i="2"/>
  <c r="V31" i="2"/>
  <c r="G29" i="2"/>
  <c r="A28" i="2"/>
  <c r="P27" i="2"/>
  <c r="V24" i="2"/>
  <c r="G21" i="2"/>
  <c r="Y20" i="2"/>
  <c r="V19" i="2"/>
  <c r="Y18" i="2"/>
  <c r="Y17" i="2"/>
  <c r="AB16" i="2"/>
  <c r="AE15" i="2"/>
  <c r="M15" i="2"/>
  <c r="AH14" i="2"/>
  <c r="V14" i="2"/>
  <c r="S13" i="2"/>
  <c r="Y10" i="2"/>
  <c r="M10" i="2"/>
  <c r="V9" i="2"/>
  <c r="J9" i="2"/>
  <c r="G8" i="2"/>
  <c r="A7" i="2"/>
  <c r="Y6" i="2"/>
  <c r="S5" i="2"/>
  <c r="M4" i="2"/>
  <c r="A4" i="2"/>
  <c r="J32" i="2"/>
  <c r="AH30" i="2"/>
  <c r="S28" i="2"/>
  <c r="AE25" i="2"/>
  <c r="AH23" i="2"/>
  <c r="Y14" i="2"/>
  <c r="G14" i="2"/>
  <c r="J13" i="2"/>
  <c r="M12" i="2"/>
  <c r="M11" i="2"/>
  <c r="AH9" i="2"/>
  <c r="A9" i="2"/>
  <c r="Y7" i="2"/>
  <c r="J7" i="2"/>
  <c r="J27" i="2"/>
  <c r="AB22" i="2"/>
  <c r="J19" i="2"/>
  <c r="A15" i="2"/>
  <c r="A14" i="2"/>
  <c r="V12" i="2"/>
  <c r="Y11" i="2"/>
  <c r="M8" i="2"/>
  <c r="AH7" i="2"/>
  <c r="S7" i="2"/>
  <c r="D7" i="2"/>
  <c r="M6" i="2"/>
  <c r="AH5" i="2"/>
  <c r="V23" i="2"/>
  <c r="Y22" i="2"/>
  <c r="A20" i="2"/>
  <c r="A18" i="2"/>
  <c r="P15" i="2"/>
  <c r="V11" i="2"/>
  <c r="G10" i="2"/>
  <c r="J8" i="2"/>
  <c r="J6" i="2"/>
  <c r="D5" i="2"/>
  <c r="Y4" i="2"/>
  <c r="J4" i="2"/>
  <c r="AH3" i="2"/>
  <c r="S3" i="2"/>
  <c r="D3" i="2"/>
  <c r="V33" i="2"/>
  <c r="M31" i="2"/>
  <c r="J29" i="2"/>
  <c r="AB24" i="2"/>
  <c r="M23" i="2"/>
  <c r="AH21" i="2"/>
  <c r="G19" i="2"/>
  <c r="J18" i="2"/>
  <c r="G17" i="2"/>
  <c r="Y13" i="2"/>
  <c r="G12" i="2"/>
  <c r="V10" i="2"/>
  <c r="P6" i="2"/>
  <c r="AB5" i="2"/>
  <c r="J3" i="2"/>
  <c r="J24" i="2"/>
  <c r="AE14" i="2"/>
  <c r="Y12" i="2"/>
  <c r="AE8" i="2"/>
  <c r="G6" i="2"/>
  <c r="AH4" i="2"/>
  <c r="Y3" i="2"/>
  <c r="S22" i="2"/>
  <c r="V16" i="2"/>
  <c r="Y15" i="2"/>
  <c r="A11" i="2"/>
  <c r="J10" i="2"/>
  <c r="S9" i="2"/>
  <c r="Y8" i="2"/>
  <c r="M7" i="2"/>
  <c r="AE4" i="2"/>
  <c r="V3" i="2"/>
  <c r="J34" i="2"/>
  <c r="V27" i="2"/>
  <c r="S20" i="2"/>
  <c r="J14" i="2"/>
  <c r="AH12" i="2"/>
  <c r="M9" i="2"/>
  <c r="A6" i="2"/>
  <c r="G33" i="2"/>
  <c r="V29" i="2"/>
  <c r="S18" i="2"/>
  <c r="AH16" i="2"/>
  <c r="J15" i="2"/>
  <c r="AH13" i="2"/>
  <c r="AE12" i="2"/>
  <c r="S11" i="2"/>
  <c r="AH6" i="2"/>
  <c r="A5" i="2"/>
  <c r="AB26" i="2"/>
  <c r="J22" i="2"/>
  <c r="M18" i="2"/>
  <c r="AE31" i="2"/>
  <c r="S26" i="2"/>
  <c r="V21" i="2"/>
  <c r="V13" i="2"/>
  <c r="J11" i="2"/>
  <c r="A10" i="2"/>
  <c r="V7" i="2"/>
  <c r="V6" i="2"/>
  <c r="V5" i="2"/>
  <c r="V4" i="2"/>
  <c r="AE23" i="2"/>
  <c r="P19" i="2"/>
  <c r="A16" i="2"/>
  <c r="AH10" i="2"/>
  <c r="V8" i="2"/>
  <c r="P4" i="2"/>
  <c r="M25" i="2"/>
  <c r="AH27" i="2"/>
  <c r="D22" i="2"/>
  <c r="M17" i="2"/>
  <c r="AE27" i="2"/>
  <c r="Y9" i="2"/>
  <c r="A12" i="2"/>
  <c r="D18" i="2"/>
  <c r="I20" i="1"/>
  <c r="I24" i="1"/>
  <c r="M3" i="2"/>
  <c r="AB7" i="2"/>
  <c r="AH28" i="2"/>
  <c r="I8" i="1"/>
  <c r="AB3" i="2"/>
  <c r="S30" i="2"/>
  <c r="I57" i="1"/>
  <c r="N14" i="2" l="1"/>
  <c r="AI8" i="2"/>
  <c r="AI33" i="2"/>
  <c r="K5" i="2"/>
  <c r="B3" i="2"/>
  <c r="I44" i="1"/>
  <c r="I46" i="1"/>
  <c r="AF23" i="2"/>
  <c r="B6" i="2"/>
  <c r="J2" i="2"/>
  <c r="K3" i="2"/>
  <c r="W11" i="2"/>
  <c r="N12" i="2"/>
  <c r="AC16" i="2"/>
  <c r="B8" i="2"/>
  <c r="Q12" i="2"/>
  <c r="Z30" i="2"/>
  <c r="AF17" i="2"/>
  <c r="AC8" i="2"/>
  <c r="AI29" i="2"/>
  <c r="Z29" i="2"/>
  <c r="AF26" i="2"/>
  <c r="Q24" i="2"/>
  <c r="W4" i="2"/>
  <c r="N9" i="2"/>
  <c r="AC5" i="2"/>
  <c r="Q15" i="2"/>
  <c r="K13" i="2"/>
  <c r="Z17" i="2"/>
  <c r="AF10" i="2"/>
  <c r="E13" i="2"/>
  <c r="B32" i="2"/>
  <c r="B19" i="2"/>
  <c r="E4" i="2"/>
  <c r="N21" i="2"/>
  <c r="B25" i="2"/>
  <c r="H22" i="2"/>
  <c r="AC19" i="2"/>
  <c r="AF31" i="2"/>
  <c r="Z8" i="2"/>
  <c r="Q6" i="2"/>
  <c r="K4" i="2"/>
  <c r="H14" i="2"/>
  <c r="Z18" i="2"/>
  <c r="AF19" i="2"/>
  <c r="AB2" i="2"/>
  <c r="AC3" i="2"/>
  <c r="W8" i="2"/>
  <c r="K22" i="2"/>
  <c r="T20" i="2"/>
  <c r="AF8" i="2"/>
  <c r="K29" i="2"/>
  <c r="Z22" i="2"/>
  <c r="Z7" i="2"/>
  <c r="Z6" i="2"/>
  <c r="Z20" i="2"/>
  <c r="H4" i="2"/>
  <c r="W22" i="2"/>
  <c r="E15" i="2"/>
  <c r="N29" i="2"/>
  <c r="H9" i="2"/>
  <c r="K21" i="2"/>
  <c r="E6" i="2"/>
  <c r="W17" i="2"/>
  <c r="E30" i="2"/>
  <c r="B27" i="2"/>
  <c r="AF18" i="2"/>
  <c r="T29" i="2"/>
  <c r="AC21" i="2"/>
  <c r="Q32" i="2"/>
  <c r="I7" i="1"/>
  <c r="I6" i="1"/>
  <c r="I9" i="1"/>
  <c r="AI10" i="2"/>
  <c r="AC26" i="2"/>
  <c r="W27" i="2"/>
  <c r="Z12" i="2"/>
  <c r="N31" i="2"/>
  <c r="W23" i="2"/>
  <c r="B9" i="2"/>
  <c r="B7" i="2"/>
  <c r="H21" i="2"/>
  <c r="N5" i="2"/>
  <c r="H23" i="2"/>
  <c r="AI15" i="2"/>
  <c r="W30" i="2"/>
  <c r="AF9" i="2"/>
  <c r="B22" i="2"/>
  <c r="AC6" i="2"/>
  <c r="AC18" i="2"/>
  <c r="AC30" i="2"/>
  <c r="Z27" i="2"/>
  <c r="T19" i="2"/>
  <c r="H30" i="2"/>
  <c r="Q22" i="2"/>
  <c r="E33" i="2"/>
  <c r="AI28" i="2"/>
  <c r="B16" i="2"/>
  <c r="W29" i="2"/>
  <c r="Z15" i="2"/>
  <c r="AF14" i="2"/>
  <c r="H17" i="2"/>
  <c r="W33" i="2"/>
  <c r="K8" i="2"/>
  <c r="AI5" i="2"/>
  <c r="B14" i="2"/>
  <c r="AI9" i="2"/>
  <c r="T28" i="2"/>
  <c r="H8" i="2"/>
  <c r="N15" i="2"/>
  <c r="W24" i="2"/>
  <c r="AI26" i="2"/>
  <c r="Z5" i="2"/>
  <c r="W15" i="2"/>
  <c r="AI24" i="2"/>
  <c r="E11" i="2"/>
  <c r="K16" i="2"/>
  <c r="K23" i="2"/>
  <c r="AI31" i="2"/>
  <c r="H5" i="2"/>
  <c r="T10" i="2"/>
  <c r="N16" i="2"/>
  <c r="E24" i="2"/>
  <c r="T32" i="2"/>
  <c r="Q7" i="2"/>
  <c r="AC12" i="2"/>
  <c r="AI19" i="2"/>
  <c r="Z26" i="2"/>
  <c r="Q31" i="2"/>
  <c r="B23" i="2"/>
  <c r="N28" i="2"/>
  <c r="Z33" i="2"/>
  <c r="H20" i="2"/>
  <c r="T25" i="2"/>
  <c r="AF30" i="2"/>
  <c r="AC17" i="2"/>
  <c r="E23" i="2"/>
  <c r="Q28" i="2"/>
  <c r="AC33" i="2"/>
  <c r="M2" i="2"/>
  <c r="N3" i="2"/>
  <c r="W21" i="2"/>
  <c r="AF4" i="2"/>
  <c r="H19" i="2"/>
  <c r="E7" i="2"/>
  <c r="K32" i="2"/>
  <c r="B28" i="2"/>
  <c r="B17" i="2"/>
  <c r="W18" i="2"/>
  <c r="T6" i="2"/>
  <c r="K26" i="2"/>
  <c r="E14" i="2"/>
  <c r="AC32" i="2"/>
  <c r="H16" i="2"/>
  <c r="H32" i="2"/>
  <c r="AC29" i="2"/>
  <c r="AI27" i="2"/>
  <c r="AF12" i="2"/>
  <c r="Z3" i="2"/>
  <c r="Y2" i="2"/>
  <c r="AH2" i="2"/>
  <c r="AI3" i="2"/>
  <c r="AC22" i="2"/>
  <c r="N10" i="2"/>
  <c r="B30" i="2"/>
  <c r="AI32" i="2"/>
  <c r="H27" i="2"/>
  <c r="T12" i="2"/>
  <c r="Q9" i="2"/>
  <c r="K31" i="2"/>
  <c r="N30" i="2"/>
  <c r="T27" i="2"/>
  <c r="E25" i="2"/>
  <c r="W5" i="2"/>
  <c r="AI12" i="2"/>
  <c r="N23" i="2"/>
  <c r="AI7" i="2"/>
  <c r="K27" i="2"/>
  <c r="Z10" i="2"/>
  <c r="Z32" i="2"/>
  <c r="AC13" i="2"/>
  <c r="B12" i="2"/>
  <c r="W7" i="2"/>
  <c r="AI16" i="2"/>
  <c r="K10" i="2"/>
  <c r="H12" i="2"/>
  <c r="E5" i="2"/>
  <c r="Z11" i="2"/>
  <c r="AI23" i="2"/>
  <c r="W14" i="2"/>
  <c r="Z24" i="2"/>
  <c r="B13" i="2"/>
  <c r="AC9" i="2"/>
  <c r="AF21" i="2"/>
  <c r="AF3" i="2"/>
  <c r="AE2" i="2"/>
  <c r="T14" i="2"/>
  <c r="AF29" i="2"/>
  <c r="Q11" i="2"/>
  <c r="W25" i="2"/>
  <c r="Z21" i="2"/>
  <c r="N32" i="2"/>
  <c r="H24" i="2"/>
  <c r="Q16" i="2"/>
  <c r="E27" i="2"/>
  <c r="Z9" i="2"/>
  <c r="B10" i="2"/>
  <c r="T18" i="2"/>
  <c r="B11" i="2"/>
  <c r="Z13" i="2"/>
  <c r="K6" i="2"/>
  <c r="W12" i="2"/>
  <c r="AF25" i="2"/>
  <c r="AI14" i="2"/>
  <c r="K25" i="2"/>
  <c r="N13" i="2"/>
  <c r="Q10" i="2"/>
  <c r="AI22" i="2"/>
  <c r="T4" i="2"/>
  <c r="H15" i="2"/>
  <c r="H31" i="2"/>
  <c r="E12" i="2"/>
  <c r="AI25" i="2"/>
  <c r="N22" i="2"/>
  <c r="B33" i="2"/>
  <c r="AF24" i="2"/>
  <c r="E17" i="2"/>
  <c r="AC27" i="2"/>
  <c r="AF27" i="2"/>
  <c r="K11" i="2"/>
  <c r="B5" i="2"/>
  <c r="AC7" i="2"/>
  <c r="N17" i="2"/>
  <c r="Q19" i="2"/>
  <c r="W13" i="2"/>
  <c r="AI6" i="2"/>
  <c r="H33" i="2"/>
  <c r="W3" i="2"/>
  <c r="V2" i="2"/>
  <c r="W16" i="2"/>
  <c r="K24" i="2"/>
  <c r="K18" i="2"/>
  <c r="E3" i="2"/>
  <c r="D2" i="2"/>
  <c r="H10" i="2"/>
  <c r="N6" i="2"/>
  <c r="B15" i="2"/>
  <c r="N11" i="2"/>
  <c r="AI30" i="2"/>
  <c r="K9" i="2"/>
  <c r="AF15" i="2"/>
  <c r="Q27" i="2"/>
  <c r="E28" i="2"/>
  <c r="AF6" i="2"/>
  <c r="T16" i="2"/>
  <c r="Q25" i="2"/>
  <c r="AC11" i="2"/>
  <c r="Q17" i="2"/>
  <c r="B24" i="2"/>
  <c r="K33" i="2"/>
  <c r="AF5" i="2"/>
  <c r="H11" i="2"/>
  <c r="Z16" i="2"/>
  <c r="H25" i="2"/>
  <c r="AF33" i="2"/>
  <c r="E8" i="2"/>
  <c r="Q13" i="2"/>
  <c r="K20" i="2"/>
  <c r="AC28" i="2"/>
  <c r="E32" i="2"/>
  <c r="Z23" i="2"/>
  <c r="B29" i="2"/>
  <c r="T15" i="2"/>
  <c r="AF20" i="2"/>
  <c r="H26" i="2"/>
  <c r="T31" i="2"/>
  <c r="Q18" i="2"/>
  <c r="AC23" i="2"/>
  <c r="E29" i="2"/>
  <c r="E22" i="2"/>
  <c r="T11" i="2"/>
  <c r="T22" i="2"/>
  <c r="S2" i="2"/>
  <c r="T3" i="2"/>
  <c r="K19" i="2"/>
  <c r="W9" i="2"/>
  <c r="Z28" i="2"/>
  <c r="K30" i="2"/>
  <c r="E26" i="2"/>
  <c r="AF11" i="2"/>
  <c r="Q3" i="2"/>
  <c r="P2" i="2"/>
  <c r="W20" i="2"/>
  <c r="N24" i="2"/>
  <c r="T21" i="2"/>
  <c r="E19" i="2"/>
  <c r="T26" i="2"/>
  <c r="N7" i="2"/>
  <c r="AI21" i="2"/>
  <c r="T7" i="2"/>
  <c r="B4" i="2"/>
  <c r="H29" i="2"/>
  <c r="AI17" i="2"/>
  <c r="AI18" i="2"/>
  <c r="H7" i="2"/>
  <c r="W26" i="2"/>
  <c r="AC14" i="2"/>
  <c r="Q33" i="2"/>
  <c r="AF16" i="2"/>
  <c r="AF32" i="2"/>
  <c r="Q30" i="2"/>
  <c r="N25" i="2"/>
  <c r="AI13" i="2"/>
  <c r="AI4" i="2"/>
  <c r="B18" i="2"/>
  <c r="N4" i="2"/>
  <c r="W31" i="2"/>
  <c r="AI11" i="2"/>
  <c r="Q8" i="2"/>
  <c r="E20" i="2"/>
  <c r="K28" i="2"/>
  <c r="N33" i="2"/>
  <c r="AF7" i="2"/>
  <c r="H13" i="2"/>
  <c r="N19" i="2"/>
  <c r="N27" i="2"/>
  <c r="AC4" i="2"/>
  <c r="E10" i="2"/>
  <c r="E16" i="2"/>
  <c r="Q23" i="2"/>
  <c r="W32" i="2"/>
  <c r="N20" i="2"/>
  <c r="Z25" i="2"/>
  <c r="B31" i="2"/>
  <c r="T17" i="2"/>
  <c r="AF22" i="2"/>
  <c r="H28" i="2"/>
  <c r="T33" i="2"/>
  <c r="Q20" i="2"/>
  <c r="AC25" i="2"/>
  <c r="E31" i="2"/>
  <c r="T30" i="2"/>
  <c r="E18" i="2"/>
  <c r="Q4" i="2"/>
  <c r="W6" i="2"/>
  <c r="N18" i="2"/>
  <c r="K15" i="2"/>
  <c r="K14" i="2"/>
  <c r="T9" i="2"/>
  <c r="H6" i="2"/>
  <c r="W10" i="2"/>
  <c r="AC24" i="2"/>
  <c r="Z4" i="2"/>
  <c r="B20" i="2"/>
  <c r="N8" i="2"/>
  <c r="K7" i="2"/>
  <c r="Z14" i="2"/>
  <c r="T5" i="2"/>
  <c r="T13" i="2"/>
  <c r="W19" i="2"/>
  <c r="Z19" i="2"/>
  <c r="A2" i="2"/>
  <c r="K12" i="2"/>
  <c r="Q21" i="2"/>
  <c r="E9" i="2"/>
  <c r="Q14" i="2"/>
  <c r="AC20" i="2"/>
  <c r="W28" i="2"/>
  <c r="H3" i="2"/>
  <c r="G2" i="2"/>
  <c r="T8" i="2"/>
  <c r="AF13" i="2"/>
  <c r="AI20" i="2"/>
  <c r="Q29" i="2"/>
  <c r="Q5" i="2"/>
  <c r="AC10" i="2"/>
  <c r="K17" i="2"/>
  <c r="T24" i="2"/>
  <c r="B21" i="2"/>
  <c r="N26" i="2"/>
  <c r="Z31" i="2"/>
  <c r="H18" i="2"/>
  <c r="T23" i="2"/>
  <c r="AF28" i="2"/>
  <c r="AC15" i="2"/>
  <c r="E21" i="2"/>
  <c r="Q26" i="2"/>
  <c r="AC31" i="2"/>
  <c r="R32" i="2" l="1"/>
  <c r="AG3" i="2"/>
  <c r="U15" i="2"/>
  <c r="AJ17" i="2"/>
  <c r="AD10" i="2"/>
  <c r="C8" i="2"/>
  <c r="AJ30" i="2"/>
  <c r="F27" i="2"/>
  <c r="AA5" i="2"/>
  <c r="U22" i="2"/>
  <c r="X22" i="2"/>
  <c r="AJ32" i="2"/>
  <c r="AJ28" i="2"/>
  <c r="AJ12" i="2"/>
  <c r="L15" i="2"/>
  <c r="AG22" i="2"/>
  <c r="O22" i="2"/>
  <c r="R4" i="2"/>
  <c r="AG4" i="2"/>
  <c r="AA19" i="2"/>
  <c r="U14" i="2"/>
  <c r="L14" i="2"/>
  <c r="F4" i="2"/>
  <c r="C21" i="2"/>
  <c r="R6" i="2"/>
  <c r="L32" i="2"/>
  <c r="R12" i="2"/>
  <c r="AD23" i="2"/>
  <c r="AD27" i="2"/>
  <c r="R30" i="2"/>
  <c r="F32" i="2"/>
  <c r="I15" i="2"/>
  <c r="I17" i="2"/>
  <c r="R16" i="2"/>
  <c r="C13" i="2"/>
  <c r="O20" i="2"/>
  <c r="L8" i="2"/>
  <c r="AJ20" i="2"/>
  <c r="AD4" i="2"/>
  <c r="R24" i="2"/>
  <c r="O6" i="2"/>
  <c r="AG33" i="2"/>
  <c r="O13" i="2"/>
  <c r="AA13" i="2"/>
  <c r="AD33" i="2"/>
  <c r="L13" i="2"/>
  <c r="L29" i="2"/>
  <c r="AD18" i="2"/>
  <c r="AG6" i="2"/>
  <c r="O31" i="2"/>
  <c r="AJ19" i="2"/>
  <c r="AA12" i="2"/>
  <c r="L31" i="2"/>
  <c r="X8" i="2"/>
  <c r="X30" i="2"/>
  <c r="I30" i="2"/>
  <c r="AJ11" i="2"/>
  <c r="R20" i="2"/>
  <c r="L22" i="2"/>
  <c r="AA22" i="2"/>
  <c r="O5" i="2"/>
  <c r="AG9" i="2"/>
  <c r="AD30" i="2"/>
  <c r="R22" i="2"/>
  <c r="AJ9" i="2"/>
  <c r="R25" i="2"/>
  <c r="I25" i="2"/>
  <c r="C29" i="2"/>
  <c r="X3" i="2"/>
  <c r="O11" i="2"/>
  <c r="L30" i="2"/>
  <c r="L26" i="2"/>
  <c r="AA29" i="2"/>
  <c r="R28" i="2"/>
  <c r="F7" i="2"/>
  <c r="O21" i="2"/>
  <c r="AD22" i="2"/>
  <c r="AA25" i="2"/>
  <c r="AJ4" i="2"/>
  <c r="O4" i="2"/>
  <c r="R14" i="2"/>
  <c r="R5" i="2"/>
  <c r="AA31" i="2"/>
  <c r="U11" i="2"/>
  <c r="U12" i="2"/>
  <c r="AJ3" i="2"/>
  <c r="AG25" i="2"/>
  <c r="X11" i="2"/>
  <c r="C31" i="2"/>
  <c r="AA20" i="2"/>
  <c r="AG14" i="2"/>
  <c r="C27" i="2"/>
  <c r="F16" i="2"/>
  <c r="L5" i="2"/>
  <c r="AD20" i="2"/>
  <c r="I16" i="2"/>
  <c r="X16" i="2"/>
  <c r="I11" i="2"/>
  <c r="AA11" i="2"/>
  <c r="I20" i="2"/>
  <c r="AA21" i="2"/>
  <c r="L7" i="2"/>
  <c r="AG7" i="2"/>
  <c r="R21" i="2"/>
  <c r="O7" i="2"/>
  <c r="AD32" i="2"/>
  <c r="AJ6" i="2"/>
  <c r="AD11" i="2"/>
  <c r="AJ16" i="2"/>
  <c r="X15" i="2"/>
  <c r="X25" i="2"/>
  <c r="O8" i="2"/>
  <c r="U7" i="2"/>
  <c r="R26" i="2"/>
  <c r="AA10" i="2"/>
  <c r="C25" i="2"/>
  <c r="R3" i="2"/>
  <c r="AJ8" i="2"/>
  <c r="U28" i="2"/>
  <c r="U30" i="2"/>
  <c r="L16" i="2"/>
  <c r="O10" i="2"/>
  <c r="L21" i="2"/>
  <c r="AA4" i="2"/>
  <c r="AG12" i="2"/>
  <c r="I18" i="2"/>
  <c r="L27" i="2"/>
  <c r="C19" i="2"/>
  <c r="AG11" i="2"/>
  <c r="AD13" i="2"/>
  <c r="AJ31" i="2"/>
  <c r="C26" i="2"/>
  <c r="F21" i="2"/>
  <c r="O32" i="2"/>
  <c r="AG29" i="2"/>
  <c r="AD9" i="2"/>
  <c r="AA14" i="2"/>
  <c r="U9" i="2"/>
  <c r="U17" i="2"/>
  <c r="C4" i="2"/>
  <c r="R33" i="2"/>
  <c r="U3" i="2"/>
  <c r="C3" i="2"/>
  <c r="U23" i="2"/>
  <c r="L17" i="2"/>
  <c r="X28" i="2"/>
  <c r="AA18" i="2"/>
  <c r="O23" i="2"/>
  <c r="F31" i="2"/>
  <c r="C30" i="2"/>
  <c r="I22" i="2"/>
  <c r="AD16" i="2"/>
  <c r="L11" i="2"/>
  <c r="U21" i="2"/>
  <c r="AD8" i="2"/>
  <c r="X18" i="2"/>
  <c r="L9" i="2"/>
  <c r="L24" i="2"/>
  <c r="AD7" i="2"/>
  <c r="AG20" i="2"/>
  <c r="F8" i="2"/>
  <c r="R17" i="2"/>
  <c r="I8" i="2"/>
  <c r="F33" i="2"/>
  <c r="AA27" i="2"/>
  <c r="C22" i="2"/>
  <c r="I23" i="2"/>
  <c r="AA7" i="2"/>
  <c r="U20" i="2"/>
  <c r="F18" i="2"/>
  <c r="O33" i="2"/>
  <c r="X4" i="2"/>
  <c r="AJ18" i="2"/>
  <c r="C14" i="2"/>
  <c r="F11" i="2"/>
  <c r="U25" i="2"/>
  <c r="L23" i="2"/>
  <c r="O16" i="2"/>
  <c r="U32" i="2"/>
  <c r="U27" i="2"/>
  <c r="C28" i="2"/>
  <c r="X29" i="2"/>
  <c r="C7" i="2"/>
  <c r="R31" i="2"/>
  <c r="AJ14" i="2"/>
  <c r="L25" i="2"/>
  <c r="AJ24" i="2"/>
  <c r="AD21" i="2"/>
  <c r="F30" i="2"/>
  <c r="I9" i="2"/>
  <c r="I4" i="2"/>
  <c r="C20" i="2"/>
  <c r="O18" i="2"/>
  <c r="O27" i="2"/>
  <c r="AA3" i="2"/>
  <c r="I27" i="2"/>
  <c r="F22" i="2"/>
  <c r="AD31" i="2"/>
  <c r="O26" i="2"/>
  <c r="R29" i="2"/>
  <c r="F9" i="2"/>
  <c r="I14" i="2"/>
  <c r="AA8" i="2"/>
  <c r="R23" i="2"/>
  <c r="AJ21" i="2"/>
  <c r="R9" i="2"/>
  <c r="I19" i="2"/>
  <c r="AD29" i="2"/>
  <c r="O24" i="2"/>
  <c r="AG17" i="2"/>
  <c r="C17" i="2"/>
  <c r="C15" i="2"/>
  <c r="I33" i="2"/>
  <c r="F29" i="2"/>
  <c r="AA23" i="2"/>
  <c r="AA16" i="2"/>
  <c r="U16" i="2"/>
  <c r="AJ5" i="2"/>
  <c r="F17" i="2"/>
  <c r="AJ25" i="2"/>
  <c r="U4" i="2"/>
  <c r="AA24" i="2"/>
  <c r="F5" i="2"/>
  <c r="X7" i="2"/>
  <c r="I28" i="2"/>
  <c r="AA17" i="2"/>
  <c r="O30" i="2"/>
  <c r="O12" i="2"/>
  <c r="AG27" i="2"/>
  <c r="X23" i="2"/>
  <c r="AA26" i="2"/>
  <c r="X12" i="2"/>
  <c r="C9" i="2"/>
  <c r="I21" i="2"/>
  <c r="U29" i="2"/>
  <c r="X17" i="2"/>
  <c r="O29" i="2"/>
  <c r="X19" i="2"/>
  <c r="AD24" i="2"/>
  <c r="X5" i="2"/>
  <c r="F20" i="2"/>
  <c r="F25" i="2"/>
  <c r="AA28" i="2"/>
  <c r="AA15" i="2"/>
  <c r="AJ33" i="2"/>
  <c r="L12" i="2"/>
  <c r="AJ7" i="2"/>
  <c r="AJ13" i="2"/>
  <c r="I13" i="2"/>
  <c r="U26" i="2"/>
  <c r="C32" i="2"/>
  <c r="X21" i="2"/>
  <c r="F19" i="2"/>
  <c r="AJ29" i="2"/>
  <c r="U6" i="2"/>
  <c r="F28" i="2"/>
  <c r="I10" i="2"/>
  <c r="X13" i="2"/>
  <c r="R18" i="2"/>
  <c r="AD28" i="2"/>
  <c r="AG5" i="2"/>
  <c r="AJ26" i="2"/>
  <c r="C5" i="2"/>
  <c r="AG24" i="2"/>
  <c r="F12" i="2"/>
  <c r="AJ22" i="2"/>
  <c r="X14" i="2"/>
  <c r="I12" i="2"/>
  <c r="C12" i="2"/>
  <c r="X32" i="2"/>
  <c r="R15" i="2"/>
  <c r="AD14" i="2"/>
  <c r="L3" i="2"/>
  <c r="O28" i="2"/>
  <c r="AD26" i="2"/>
  <c r="AD12" i="2"/>
  <c r="X27" i="2"/>
  <c r="U18" i="2"/>
  <c r="L6" i="2"/>
  <c r="I24" i="2"/>
  <c r="R11" i="2"/>
  <c r="AG21" i="2"/>
  <c r="U13" i="2"/>
  <c r="X10" i="2"/>
  <c r="AD25" i="2"/>
  <c r="AG19" i="2"/>
  <c r="AG32" i="2"/>
  <c r="X9" i="2"/>
  <c r="C16" i="2"/>
  <c r="AD15" i="2"/>
  <c r="U8" i="2"/>
  <c r="AA32" i="2"/>
  <c r="C18" i="2"/>
  <c r="AG31" i="2"/>
  <c r="L28" i="2"/>
  <c r="AJ27" i="2"/>
  <c r="F13" i="2"/>
  <c r="O3" i="2"/>
  <c r="I32" i="2"/>
  <c r="X20" i="2"/>
  <c r="AA30" i="2"/>
  <c r="R27" i="2"/>
  <c r="F3" i="2"/>
  <c r="R19" i="2"/>
  <c r="U31" i="2"/>
  <c r="L20" i="2"/>
  <c r="L33" i="2"/>
  <c r="X24" i="2"/>
  <c r="O14" i="2"/>
  <c r="U19" i="2"/>
  <c r="AD6" i="2"/>
  <c r="AJ15" i="2"/>
  <c r="AA6" i="2"/>
  <c r="AG8" i="2"/>
  <c r="AD3" i="2"/>
  <c r="F10" i="2"/>
  <c r="AD5" i="2"/>
  <c r="X26" i="2"/>
  <c r="C6" i="2"/>
  <c r="F24" i="2"/>
  <c r="AD17" i="2"/>
  <c r="R7" i="2"/>
  <c r="AJ10" i="2"/>
  <c r="AA9" i="2"/>
  <c r="C11" i="2"/>
  <c r="AG13" i="2"/>
  <c r="AG18" i="2"/>
  <c r="F6" i="2"/>
  <c r="F15" i="2"/>
  <c r="U5" i="2"/>
  <c r="I6" i="2"/>
  <c r="U33" i="2"/>
  <c r="I29" i="2"/>
  <c r="AG16" i="2"/>
  <c r="L19" i="2"/>
  <c r="F23" i="2"/>
  <c r="AG28" i="2"/>
  <c r="U24" i="2"/>
  <c r="I3" i="2"/>
  <c r="X31" i="2"/>
  <c r="L4" i="2"/>
  <c r="O25" i="2"/>
  <c r="R8" i="2"/>
  <c r="AD19" i="2"/>
  <c r="AG10" i="2"/>
  <c r="X33" i="2"/>
  <c r="AG26" i="2"/>
  <c r="F14" i="2"/>
  <c r="F26" i="2"/>
  <c r="AG15" i="2"/>
  <c r="L18" i="2"/>
  <c r="O17" i="2"/>
  <c r="I26" i="2"/>
  <c r="R13" i="2"/>
  <c r="C24" i="2"/>
  <c r="O15" i="2"/>
  <c r="C33" i="2"/>
  <c r="I31" i="2"/>
  <c r="R10" i="2"/>
  <c r="AJ23" i="2"/>
  <c r="L10" i="2"/>
  <c r="X6" i="2"/>
  <c r="O19" i="2"/>
  <c r="O9" i="2"/>
  <c r="I7" i="2"/>
  <c r="AG23" i="2"/>
  <c r="I5" i="2"/>
  <c r="AG30" i="2"/>
  <c r="U10" i="2"/>
  <c r="AA33" i="2"/>
  <c r="C23" i="2"/>
  <c r="C10" i="2"/>
</calcChain>
</file>

<file path=xl/sharedStrings.xml><?xml version="1.0" encoding="utf-8"?>
<sst xmlns="http://schemas.openxmlformats.org/spreadsheetml/2006/main" count="149" uniqueCount="59">
  <si>
    <t>Automatische Berechnung</t>
  </si>
  <si>
    <t>-</t>
  </si>
  <si>
    <t>Feiertage</t>
  </si>
  <si>
    <t>Beschriftung</t>
  </si>
  <si>
    <t>Neujahr</t>
  </si>
  <si>
    <t>Hl. drei Könige</t>
  </si>
  <si>
    <t>Valentinstag</t>
  </si>
  <si>
    <t>½ Faschings- donnerstag</t>
  </si>
  <si>
    <t>Ostersonntag</t>
  </si>
  <si>
    <t>Rosenmontag</t>
  </si>
  <si>
    <t>½ Faschings- dienstag</t>
  </si>
  <si>
    <t>Ostermontag</t>
  </si>
  <si>
    <t>Aschermittwoch</t>
  </si>
  <si>
    <t>Vatertag</t>
  </si>
  <si>
    <t>Tag der Befreiung</t>
  </si>
  <si>
    <t>Fühlingsanfang</t>
  </si>
  <si>
    <t>½ Karfreitag</t>
  </si>
  <si>
    <t>Tag der Arbeit</t>
  </si>
  <si>
    <t>Pfingstmontag</t>
  </si>
  <si>
    <t>Tag der Republik</t>
  </si>
  <si>
    <t>Muttertag</t>
  </si>
  <si>
    <t>Christi Himmelfahrt</t>
  </si>
  <si>
    <t>Himmelfahrt Mariens</t>
  </si>
  <si>
    <t>Pfingsten</t>
  </si>
  <si>
    <t>Allerheiligen</t>
  </si>
  <si>
    <t>Fronleichnam</t>
  </si>
  <si>
    <t>Unbefleckte Empfängnis Mariens</t>
  </si>
  <si>
    <t>Sommeranfang</t>
  </si>
  <si>
    <t>Herz-Jesu Sonntag</t>
  </si>
  <si>
    <t>1. Weihnachtstag</t>
  </si>
  <si>
    <t>Herbstanfang</t>
  </si>
  <si>
    <t>Stephanstag</t>
  </si>
  <si>
    <t>Weltspartag</t>
  </si>
  <si>
    <t>Allerseelen</t>
  </si>
  <si>
    <t>Halbfeiertage</t>
  </si>
  <si>
    <t>Martinstag</t>
  </si>
  <si>
    <t>Faschingsdonnerstag</t>
  </si>
  <si>
    <t>½</t>
  </si>
  <si>
    <t>Cäcilien-Sonntag</t>
  </si>
  <si>
    <t>1. Advent</t>
  </si>
  <si>
    <t>Faschingsdienstag</t>
  </si>
  <si>
    <t>2. Advent</t>
  </si>
  <si>
    <t>Maria Empfängnis</t>
  </si>
  <si>
    <t>Karfreitag</t>
  </si>
  <si>
    <t>3. Advent</t>
  </si>
  <si>
    <t>4. Advent</t>
  </si>
  <si>
    <t>Hl. Abend</t>
  </si>
  <si>
    <t>Winteranfang</t>
  </si>
  <si>
    <t>½ Hl. Abend</t>
  </si>
  <si>
    <t>Silvester</t>
  </si>
  <si>
    <t>½ Silvester</t>
  </si>
  <si>
    <t>Kalender         Jahr</t>
  </si>
  <si>
    <t>Halbfeiertag</t>
  </si>
  <si>
    <t>Feiertag</t>
  </si>
  <si>
    <t>Schulferien</t>
  </si>
  <si>
    <t>Manuell eintragen</t>
  </si>
  <si>
    <t>SCHULFERIEN:</t>
  </si>
  <si>
    <t>Kalenderjahr</t>
  </si>
  <si>
    <t>2019/2020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</si>
</sst>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dd"/>
    <numFmt numFmtId="165" formatCode="dddd\,\ d/\ mmmm\ yyyy"/>
    <numFmt numFmtId="166" formatCode="mm/dd/yy"/>
    <numFmt numFmtId="167" formatCode="mmmm"/>
    <numFmt numFmtId="168" formatCode="ddd"/>
    <numFmt numFmtId="169" formatCode="dd/ddd"/>
  </numFmts>
  <fonts count="15" x14ac:knownFonts="1">
    <font>
      <sz val="10"/>
      <name val="Arial"/>
      <family val="2"/>
    </font>
    <font>
      <b/>
      <sz val="10"/>
      <name val="Arial"/>
      <family val="2"/>
    </font>
    <font>
      <b/>
      <sz val="10"/>
      <color rgb="FFFFFF00"/>
      <name val="Arial"/>
      <family val="2"/>
    </font>
    <font>
      <sz val="10"/>
      <color rgb="FFFFFF0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30"/>
      <name val="Arial"/>
      <family val="2"/>
    </font>
    <font>
      <b/>
      <sz val="12"/>
      <name val="Arial"/>
      <family val="2"/>
    </font>
    <font>
      <b/>
      <i/>
      <u/>
      <sz val="9"/>
      <name val="Arial"/>
      <family val="2"/>
    </font>
    <font>
      <sz val="15"/>
      <name val="Arial"/>
      <family val="2"/>
    </font>
    <font>
      <sz val="10"/>
      <name val="Arial"/>
      <family val="2"/>
    </font>
    <font>
      <sz val="6.5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CCCC00"/>
        <bgColor rgb="FFFFCC00"/>
      </patternFill>
    </fill>
    <fill>
      <patternFill patternType="solid">
        <fgColor rgb="FFCCFFFF"/>
        <bgColor rgb="FFCCFFFF"/>
      </patternFill>
    </fill>
    <fill>
      <patternFill patternType="solid">
        <fgColor rgb="FFFFFF99"/>
        <bgColor rgb="FFFFFFCC"/>
      </patternFill>
    </fill>
    <fill>
      <patternFill patternType="solid">
        <fgColor rgb="FFFF0000"/>
        <bgColor rgb="FFDC2300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FFCC00"/>
      </patternFill>
    </fill>
    <fill>
      <patternFill patternType="solid">
        <fgColor theme="0" tint="-0.14999847407452621"/>
        <bgColor rgb="FFCCCCFF"/>
      </patternFill>
    </fill>
  </fills>
  <borders count="12">
    <border>
      <left/>
      <right/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3" fillId="3" borderId="0" applyBorder="0" applyAlignment="0" applyProtection="0"/>
  </cellStyleXfs>
  <cellXfs count="72">
    <xf numFmtId="0" fontId="0" fillId="0" borderId="0" xfId="0"/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2" fillId="5" borderId="0" xfId="0" applyFont="1" applyFill="1"/>
    <xf numFmtId="0" fontId="3" fillId="5" borderId="0" xfId="0" applyFont="1" applyFill="1"/>
    <xf numFmtId="0" fontId="6" fillId="0" borderId="0" xfId="0" applyFont="1"/>
    <xf numFmtId="0" fontId="7" fillId="0" borderId="0" xfId="0" applyFont="1"/>
    <xf numFmtId="164" fontId="8" fillId="0" borderId="4" xfId="0" applyNumberFormat="1" applyFont="1" applyBorder="1"/>
    <xf numFmtId="164" fontId="8" fillId="0" borderId="5" xfId="0" applyNumberFormat="1" applyFont="1" applyBorder="1"/>
    <xf numFmtId="164" fontId="8" fillId="0" borderId="6" xfId="0" applyNumberFormat="1" applyFont="1" applyBorder="1"/>
    <xf numFmtId="164" fontId="8" fillId="0" borderId="1" xfId="0" applyNumberFormat="1" applyFont="1" applyBorder="1"/>
    <xf numFmtId="164" fontId="8" fillId="0" borderId="2" xfId="0" applyNumberFormat="1" applyFont="1" applyBorder="1"/>
    <xf numFmtId="164" fontId="8" fillId="0" borderId="3" xfId="0" applyNumberFormat="1" applyFont="1" applyBorder="1"/>
    <xf numFmtId="166" fontId="0" fillId="0" borderId="0" xfId="0" applyNumberFormat="1"/>
    <xf numFmtId="2" fontId="10" fillId="0" borderId="2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166" fontId="0" fillId="0" borderId="0" xfId="0" applyNumberFormat="1" applyFont="1" applyAlignment="1">
      <alignment vertical="center"/>
    </xf>
    <xf numFmtId="169" fontId="0" fillId="0" borderId="0" xfId="0" applyNumberFormat="1" applyFont="1" applyAlignment="1">
      <alignment vertic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wrapText="1"/>
    </xf>
    <xf numFmtId="169" fontId="0" fillId="0" borderId="0" xfId="0" applyNumberFormat="1" applyFont="1"/>
    <xf numFmtId="169" fontId="0" fillId="0" borderId="0" xfId="0" applyNumberFormat="1" applyFont="1" applyAlignment="1">
      <alignment horizontal="left"/>
    </xf>
    <xf numFmtId="0" fontId="0" fillId="0" borderId="2" xfId="0" applyFont="1" applyBorder="1"/>
    <xf numFmtId="0" fontId="0" fillId="0" borderId="2" xfId="0" applyFont="1" applyBorder="1" applyAlignment="1">
      <alignment horizontal="left"/>
    </xf>
    <xf numFmtId="0" fontId="4" fillId="2" borderId="2" xfId="0" applyFont="1" applyFill="1" applyBorder="1" applyAlignment="1">
      <alignment horizontal="left" indent="4"/>
    </xf>
    <xf numFmtId="0" fontId="0" fillId="2" borderId="2" xfId="0" applyFont="1" applyFill="1" applyBorder="1" applyAlignment="1">
      <alignment horizontal="left" vertical="center" indent="4"/>
    </xf>
    <xf numFmtId="164" fontId="11" fillId="0" borderId="8" xfId="1" applyNumberFormat="1" applyFont="1" applyFill="1" applyBorder="1" applyAlignment="1">
      <alignment vertical="center"/>
    </xf>
    <xf numFmtId="168" fontId="4" fillId="0" borderId="9" xfId="0" applyNumberFormat="1" applyFont="1" applyBorder="1" applyAlignment="1">
      <alignment horizontal="left" vertical="center"/>
    </xf>
    <xf numFmtId="164" fontId="4" fillId="0" borderId="8" xfId="0" applyNumberFormat="1" applyFont="1" applyBorder="1" applyAlignment="1">
      <alignment vertical="center"/>
    </xf>
    <xf numFmtId="164" fontId="0" fillId="0" borderId="8" xfId="0" applyNumberFormat="1" applyFont="1" applyBorder="1" applyAlignment="1">
      <alignment vertical="center"/>
    </xf>
    <xf numFmtId="168" fontId="0" fillId="0" borderId="9" xfId="0" applyNumberFormat="1" applyFont="1" applyBorder="1" applyAlignment="1">
      <alignment horizontal="left" vertical="center"/>
    </xf>
    <xf numFmtId="1" fontId="14" fillId="0" borderId="10" xfId="0" applyNumberFormat="1" applyFont="1" applyBorder="1" applyAlignment="1">
      <alignment horizontal="left" vertical="top" wrapText="1"/>
    </xf>
    <xf numFmtId="0" fontId="9" fillId="0" borderId="11" xfId="0" applyFont="1" applyBorder="1" applyAlignment="1">
      <alignment vertical="center"/>
    </xf>
    <xf numFmtId="14" fontId="4" fillId="4" borderId="8" xfId="0" applyNumberFormat="1" applyFont="1" applyFill="1" applyBorder="1" applyAlignment="1" applyProtection="1">
      <alignment horizontal="center"/>
      <protection locked="0"/>
    </xf>
    <xf numFmtId="14" fontId="4" fillId="4" borderId="9" xfId="0" applyNumberFormat="1" applyFont="1" applyFill="1" applyBorder="1" applyAlignment="1" applyProtection="1">
      <alignment horizontal="center"/>
    </xf>
    <xf numFmtId="14" fontId="4" fillId="4" borderId="10" xfId="0" applyNumberFormat="1" applyFont="1" applyFill="1" applyBorder="1" applyAlignment="1" applyProtection="1">
      <alignment horizontal="center"/>
      <protection locked="0"/>
    </xf>
    <xf numFmtId="0" fontId="0" fillId="6" borderId="0" xfId="0" applyFill="1"/>
    <xf numFmtId="0" fontId="5" fillId="7" borderId="0" xfId="0" applyFont="1" applyFill="1"/>
    <xf numFmtId="0" fontId="0" fillId="7" borderId="0" xfId="0" applyFill="1"/>
    <xf numFmtId="14" fontId="6" fillId="7" borderId="8" xfId="0" applyNumberFormat="1" applyFont="1" applyFill="1" applyBorder="1"/>
    <xf numFmtId="0" fontId="6" fillId="7" borderId="9" xfId="0" applyFont="1" applyFill="1" applyBorder="1" applyAlignment="1">
      <alignment horizontal="left"/>
    </xf>
    <xf numFmtId="0" fontId="6" fillId="7" borderId="10" xfId="0" applyFont="1" applyFill="1" applyBorder="1" applyAlignment="1">
      <alignment horizontal="center"/>
    </xf>
    <xf numFmtId="14" fontId="6" fillId="7" borderId="7" xfId="0" applyNumberFormat="1" applyFont="1" applyFill="1" applyBorder="1"/>
    <xf numFmtId="0" fontId="6" fillId="7" borderId="7" xfId="0" applyFont="1" applyFill="1" applyBorder="1" applyAlignment="1">
      <alignment horizontal="left"/>
    </xf>
    <xf numFmtId="0" fontId="6" fillId="7" borderId="7" xfId="0" applyFont="1" applyFill="1" applyBorder="1"/>
    <xf numFmtId="14" fontId="6" fillId="8" borderId="7" xfId="0" applyNumberFormat="1" applyFont="1" applyFill="1" applyBorder="1"/>
    <xf numFmtId="0" fontId="6" fillId="8" borderId="7" xfId="0" applyFont="1" applyFill="1" applyBorder="1" applyAlignment="1">
      <alignment horizontal="left"/>
    </xf>
    <xf numFmtId="14" fontId="6" fillId="9" borderId="8" xfId="0" applyNumberFormat="1" applyFont="1" applyFill="1" applyBorder="1"/>
    <xf numFmtId="0" fontId="6" fillId="9" borderId="9" xfId="0" applyFont="1" applyFill="1" applyBorder="1" applyAlignment="1">
      <alignment horizontal="left"/>
    </xf>
    <xf numFmtId="0" fontId="6" fillId="9" borderId="10" xfId="0" applyFont="1" applyFill="1" applyBorder="1" applyAlignment="1">
      <alignment horizontal="center"/>
    </xf>
    <xf numFmtId="14" fontId="6" fillId="9" borderId="7" xfId="0" applyNumberFormat="1" applyFont="1" applyFill="1" applyBorder="1"/>
    <xf numFmtId="0" fontId="6" fillId="9" borderId="7" xfId="0" applyFont="1" applyFill="1" applyBorder="1" applyAlignment="1">
      <alignment horizontal="left"/>
    </xf>
    <xf numFmtId="14" fontId="0" fillId="7" borderId="0" xfId="0" applyNumberFormat="1" applyFill="1"/>
    <xf numFmtId="14" fontId="1" fillId="7" borderId="0" xfId="0" applyNumberFormat="1" applyFont="1" applyFill="1"/>
    <xf numFmtId="14" fontId="6" fillId="8" borderId="8" xfId="0" applyNumberFormat="1" applyFont="1" applyFill="1" applyBorder="1"/>
    <xf numFmtId="0" fontId="6" fillId="8" borderId="9" xfId="0" applyFont="1" applyFill="1" applyBorder="1" applyAlignment="1">
      <alignment horizontal="left"/>
    </xf>
    <xf numFmtId="0" fontId="6" fillId="8" borderId="10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165" fontId="0" fillId="7" borderId="0" xfId="0" applyNumberFormat="1" applyFill="1" applyAlignment="1">
      <alignment horizontal="center"/>
    </xf>
    <xf numFmtId="166" fontId="0" fillId="7" borderId="0" xfId="0" applyNumberFormat="1" applyFill="1" applyAlignment="1">
      <alignment horizontal="center"/>
    </xf>
    <xf numFmtId="0" fontId="1" fillId="4" borderId="7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167" fontId="10" fillId="0" borderId="8" xfId="0" applyNumberFormat="1" applyFont="1" applyBorder="1" applyAlignment="1">
      <alignment horizontal="center" vertical="center"/>
    </xf>
    <xf numFmtId="167" fontId="10" fillId="0" borderId="9" xfId="0" applyNumberFormat="1" applyFont="1" applyBorder="1" applyAlignment="1">
      <alignment horizontal="center" vertical="center"/>
    </xf>
    <xf numFmtId="167" fontId="10" fillId="0" borderId="10" xfId="0" applyNumberFormat="1" applyFont="1" applyBorder="1" applyAlignment="1">
      <alignment horizontal="center" vertical="center"/>
    </xf>
    <xf numFmtId="167" fontId="10" fillId="0" borderId="7" xfId="0" applyNumberFormat="1" applyFont="1" applyBorder="1" applyAlignment="1">
      <alignment horizontal="center" vertical="center"/>
    </xf>
    <xf numFmtId="0" fontId="12" fillId="3" borderId="2" xfId="0" applyFont="1" applyFill="1" applyBorder="1" applyAlignment="1">
      <alignment horizontal="left" vertical="center" indent="4"/>
    </xf>
    <xf numFmtId="0" fontId="12" fillId="0" borderId="2" xfId="0" applyFont="1" applyBorder="1" applyAlignment="1">
      <alignment horizontal="left" vertical="center"/>
    </xf>
    <xf numFmtId="0" fontId="12" fillId="2" borderId="2" xfId="0" applyFont="1" applyFill="1" applyBorder="1" applyAlignment="1">
      <alignment horizontal="left" vertical="center" indent="4"/>
    </xf>
  </cellXfs>
  <cellStyles count="2">
    <cellStyle name="Erklärender Text" xfId="1" builtinId="53" customBuiltin="1"/>
    <cellStyle name="Standard" xfId="0" builtinId="0"/>
  </cellStyles>
  <dxfs count="53">
    <dxf>
      <font>
        <name val="Arial"/>
      </font>
      <fill>
        <patternFill>
          <bgColor rgb="FFCCFFFF"/>
        </patternFill>
      </fill>
    </dxf>
    <dxf>
      <font>
        <b val="0"/>
        <i val="0"/>
        <u val="none"/>
        <name val="Arial"/>
      </font>
      <fill>
        <patternFill>
          <bgColor rgb="FFCCCC00"/>
        </patternFill>
      </fill>
    </dxf>
    <dxf>
      <font>
        <name val="Arial"/>
      </font>
      <fill>
        <patternFill>
          <bgColor rgb="FFFF9900"/>
        </patternFill>
      </fill>
    </dxf>
    <dxf>
      <font>
        <name val="Arial"/>
      </font>
      <fill>
        <patternFill>
          <bgColor rgb="FFFFCC00"/>
        </patternFill>
      </fill>
    </dxf>
    <dxf>
      <font>
        <name val="Arial"/>
      </font>
      <fill>
        <patternFill>
          <bgColor rgb="FFCCFFFF"/>
        </patternFill>
      </fill>
    </dxf>
    <dxf>
      <font>
        <b val="0"/>
        <i val="0"/>
        <u val="none"/>
        <name val="Arial"/>
      </font>
      <fill>
        <patternFill>
          <bgColor rgb="FFCCCC00"/>
        </patternFill>
      </fill>
    </dxf>
    <dxf>
      <font>
        <name val="Arial"/>
      </font>
      <fill>
        <patternFill>
          <bgColor rgb="FFFF9900"/>
        </patternFill>
      </fill>
    </dxf>
    <dxf>
      <font>
        <name val="Arial"/>
      </font>
      <fill>
        <patternFill>
          <bgColor rgb="FFFFCC00"/>
        </patternFill>
      </fill>
    </dxf>
    <dxf>
      <font>
        <name val="Arial"/>
      </font>
      <fill>
        <patternFill>
          <bgColor rgb="FFCCFFFF"/>
        </patternFill>
      </fill>
    </dxf>
    <dxf>
      <font>
        <b val="0"/>
        <i val="0"/>
        <u val="none"/>
        <name val="Arial"/>
      </font>
      <fill>
        <patternFill>
          <bgColor rgb="FFCCCC00"/>
        </patternFill>
      </fill>
    </dxf>
    <dxf>
      <font>
        <name val="Arial"/>
      </font>
      <fill>
        <patternFill>
          <bgColor rgb="FFFF9900"/>
        </patternFill>
      </fill>
    </dxf>
    <dxf>
      <font>
        <name val="Arial"/>
      </font>
      <fill>
        <patternFill>
          <bgColor rgb="FFFFCC00"/>
        </patternFill>
      </fill>
    </dxf>
    <dxf>
      <font>
        <name val="Arial"/>
      </font>
      <fill>
        <patternFill>
          <bgColor rgb="FFCCFFFF"/>
        </patternFill>
      </fill>
    </dxf>
    <dxf>
      <font>
        <b val="0"/>
        <i val="0"/>
        <u val="none"/>
        <name val="Arial"/>
      </font>
      <fill>
        <patternFill>
          <bgColor rgb="FFCCCC00"/>
        </patternFill>
      </fill>
    </dxf>
    <dxf>
      <font>
        <name val="Arial"/>
      </font>
      <fill>
        <patternFill>
          <bgColor rgb="FFFF9900"/>
        </patternFill>
      </fill>
    </dxf>
    <dxf>
      <font>
        <name val="Arial"/>
      </font>
      <fill>
        <patternFill>
          <bgColor rgb="FFFFCC00"/>
        </patternFill>
      </fill>
    </dxf>
    <dxf>
      <font>
        <name val="Arial"/>
      </font>
      <fill>
        <patternFill>
          <bgColor rgb="FFCCFFFF"/>
        </patternFill>
      </fill>
    </dxf>
    <dxf>
      <font>
        <b val="0"/>
        <i val="0"/>
        <u val="none"/>
        <name val="Arial"/>
      </font>
      <fill>
        <patternFill>
          <bgColor rgb="FFCCCC00"/>
        </patternFill>
      </fill>
    </dxf>
    <dxf>
      <font>
        <name val="Arial"/>
      </font>
      <fill>
        <patternFill>
          <bgColor rgb="FFFF9900"/>
        </patternFill>
      </fill>
    </dxf>
    <dxf>
      <font>
        <name val="Arial"/>
      </font>
      <fill>
        <patternFill>
          <bgColor rgb="FFFFCC00"/>
        </patternFill>
      </fill>
    </dxf>
    <dxf>
      <font>
        <name val="Arial"/>
      </font>
      <fill>
        <patternFill>
          <bgColor rgb="FFCCFFFF"/>
        </patternFill>
      </fill>
    </dxf>
    <dxf>
      <font>
        <b val="0"/>
        <i val="0"/>
        <u val="none"/>
        <name val="Arial"/>
      </font>
      <fill>
        <patternFill>
          <bgColor rgb="FFCCCC00"/>
        </patternFill>
      </fill>
    </dxf>
    <dxf>
      <font>
        <name val="Arial"/>
      </font>
      <fill>
        <patternFill>
          <bgColor rgb="FFFF9900"/>
        </patternFill>
      </fill>
    </dxf>
    <dxf>
      <font>
        <name val="Arial"/>
      </font>
      <fill>
        <patternFill>
          <bgColor rgb="FFFFCC00"/>
        </patternFill>
      </fill>
    </dxf>
    <dxf>
      <font>
        <name val="Arial"/>
      </font>
      <fill>
        <patternFill>
          <bgColor rgb="FFCCFFFF"/>
        </patternFill>
      </fill>
    </dxf>
    <dxf>
      <font>
        <b val="0"/>
        <i val="0"/>
        <u val="none"/>
        <name val="Arial"/>
      </font>
      <fill>
        <patternFill>
          <bgColor rgb="FFCCCC00"/>
        </patternFill>
      </fill>
    </dxf>
    <dxf>
      <font>
        <name val="Arial"/>
      </font>
      <fill>
        <patternFill>
          <bgColor rgb="FFFF9900"/>
        </patternFill>
      </fill>
    </dxf>
    <dxf>
      <font>
        <name val="Arial"/>
      </font>
      <fill>
        <patternFill>
          <bgColor rgb="FFFFCC00"/>
        </patternFill>
      </fill>
    </dxf>
    <dxf>
      <font>
        <name val="Arial"/>
      </font>
      <fill>
        <patternFill>
          <bgColor rgb="FFCCFFFF"/>
        </patternFill>
      </fill>
    </dxf>
    <dxf>
      <font>
        <b val="0"/>
        <i val="0"/>
        <u val="none"/>
        <name val="Arial"/>
      </font>
      <fill>
        <patternFill>
          <bgColor rgb="FFCCCC00"/>
        </patternFill>
      </fill>
    </dxf>
    <dxf>
      <font>
        <name val="Arial"/>
      </font>
      <fill>
        <patternFill>
          <bgColor rgb="FFFF9900"/>
        </patternFill>
      </fill>
    </dxf>
    <dxf>
      <font>
        <name val="Arial"/>
      </font>
      <fill>
        <patternFill>
          <bgColor rgb="FFFFCC00"/>
        </patternFill>
      </fill>
    </dxf>
    <dxf>
      <font>
        <name val="Arial"/>
      </font>
      <fill>
        <patternFill>
          <bgColor rgb="FFCCFFFF"/>
        </patternFill>
      </fill>
    </dxf>
    <dxf>
      <font>
        <b val="0"/>
        <i val="0"/>
        <u val="none"/>
        <name val="Arial"/>
      </font>
      <fill>
        <patternFill>
          <bgColor rgb="FFCCCC00"/>
        </patternFill>
      </fill>
    </dxf>
    <dxf>
      <font>
        <name val="Arial"/>
      </font>
      <fill>
        <patternFill>
          <bgColor rgb="FFFF9900"/>
        </patternFill>
      </fill>
    </dxf>
    <dxf>
      <font>
        <name val="Arial"/>
      </font>
      <fill>
        <patternFill>
          <bgColor rgb="FFFFCC00"/>
        </patternFill>
      </fill>
    </dxf>
    <dxf>
      <font>
        <name val="Arial"/>
      </font>
      <fill>
        <patternFill>
          <bgColor rgb="FFCCFFFF"/>
        </patternFill>
      </fill>
    </dxf>
    <dxf>
      <font>
        <b val="0"/>
        <i val="0"/>
        <u val="none"/>
        <name val="Arial"/>
      </font>
      <fill>
        <patternFill>
          <bgColor rgb="FFCCCC00"/>
        </patternFill>
      </fill>
    </dxf>
    <dxf>
      <font>
        <name val="Arial"/>
      </font>
      <fill>
        <patternFill>
          <bgColor rgb="FFFF9900"/>
        </patternFill>
      </fill>
    </dxf>
    <dxf>
      <font>
        <name val="Arial"/>
      </font>
      <fill>
        <patternFill>
          <bgColor rgb="FFFFCC00"/>
        </patternFill>
      </fill>
    </dxf>
    <dxf>
      <font>
        <name val="Arial"/>
      </font>
      <fill>
        <patternFill>
          <bgColor rgb="FFCCFFFF"/>
        </patternFill>
      </fill>
    </dxf>
    <dxf>
      <font>
        <b val="0"/>
        <i val="0"/>
        <u val="none"/>
        <name val="Arial"/>
      </font>
      <fill>
        <patternFill>
          <bgColor rgb="FFCCCC00"/>
        </patternFill>
      </fill>
    </dxf>
    <dxf>
      <font>
        <name val="Arial"/>
      </font>
      <fill>
        <patternFill>
          <bgColor rgb="FFFF9900"/>
        </patternFill>
      </fill>
    </dxf>
    <dxf>
      <font>
        <name val="Arial"/>
      </font>
      <fill>
        <patternFill>
          <bgColor rgb="FFFFCC00"/>
        </patternFill>
      </fill>
    </dxf>
    <dxf>
      <font>
        <name val="Arial"/>
      </font>
      <fill>
        <patternFill>
          <bgColor rgb="FFCCFFFF"/>
        </patternFill>
      </fill>
    </dxf>
    <dxf>
      <font>
        <b val="0"/>
        <i val="0"/>
        <u val="none"/>
        <name val="Arial"/>
      </font>
      <fill>
        <patternFill>
          <bgColor rgb="FFCCCC00"/>
        </patternFill>
      </fill>
    </dxf>
    <dxf>
      <font>
        <name val="Arial"/>
      </font>
      <fill>
        <patternFill>
          <bgColor rgb="FFFF9900"/>
        </patternFill>
      </fill>
    </dxf>
    <dxf>
      <font>
        <name val="Arial"/>
      </font>
      <fill>
        <patternFill>
          <bgColor rgb="FFFFCC00"/>
        </patternFill>
      </fill>
    </dxf>
    <dxf>
      <font>
        <name val="Arial"/>
      </font>
      <fill>
        <patternFill>
          <bgColor rgb="FFCCFFFF"/>
        </patternFill>
      </fill>
    </dxf>
    <dxf>
      <font>
        <b val="0"/>
        <i val="0"/>
        <u val="none"/>
        <name val="Arial"/>
      </font>
      <fill>
        <patternFill>
          <bgColor rgb="FFCCCC00"/>
        </patternFill>
      </fill>
    </dxf>
    <dxf>
      <font>
        <b val="0"/>
        <i val="0"/>
      </font>
      <fill>
        <patternFill>
          <bgColor rgb="FFCCCC00"/>
        </patternFill>
      </fill>
    </dxf>
    <dxf>
      <font>
        <name val="Arial"/>
      </font>
      <fill>
        <patternFill>
          <bgColor rgb="FFFF9900"/>
        </patternFill>
      </fill>
    </dxf>
    <dxf>
      <font>
        <name val="Arial"/>
      </font>
      <fill>
        <patternFill>
          <bgColor rgb="FFFFCC00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E6E64C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CC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DC2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F82"/>
  <sheetViews>
    <sheetView tabSelected="1" zoomScale="90" zoomScaleNormal="90" workbookViewId="0">
      <selection activeCell="C3" sqref="C3"/>
    </sheetView>
  </sheetViews>
  <sheetFormatPr baseColWidth="10" defaultColWidth="9.140625" defaultRowHeight="12.75" x14ac:dyDescent="0.2"/>
  <cols>
    <col min="1" max="1" width="14.28515625" customWidth="1"/>
    <col min="2" max="2" width="3.42578125" customWidth="1"/>
    <col min="3" max="3" width="13" customWidth="1"/>
    <col min="4" max="4" width="10.5703125" customWidth="1"/>
    <col min="5" max="5" width="10.7109375" customWidth="1"/>
    <col min="6" max="6" width="25" customWidth="1"/>
    <col min="7" max="7" width="3.85546875" style="2" customWidth="1"/>
    <col min="8" max="8" width="5.140625" customWidth="1"/>
    <col min="9" max="9" width="9.42578125" customWidth="1"/>
    <col min="10" max="10" width="20" customWidth="1"/>
    <col min="11" max="11" width="3.140625" customWidth="1"/>
    <col min="12" max="12" width="7.140625" customWidth="1"/>
    <col min="13" max="84" width="2.7109375" hidden="1" customWidth="1"/>
    <col min="85" max="161" width="2.85546875" hidden="1" customWidth="1"/>
    <col min="162" max="162" width="7.85546875" hidden="1" customWidth="1"/>
    <col min="163" max="167" width="11.5703125"/>
    <col min="168" max="168" width="19.28515625" customWidth="1"/>
    <col min="169" max="169" width="19.42578125" customWidth="1"/>
    <col min="170" max="170" width="20.140625" customWidth="1"/>
    <col min="171" max="171" width="22" customWidth="1"/>
    <col min="172" max="172" width="14.7109375" customWidth="1"/>
    <col min="173" max="1025" width="11.5703125"/>
  </cols>
  <sheetData>
    <row r="1" spans="1:10" ht="17.100000000000001" customHeight="1" x14ac:dyDescent="0.2">
      <c r="A1" s="3" t="s">
        <v>55</v>
      </c>
      <c r="B1" s="4"/>
      <c r="C1" s="4"/>
      <c r="E1" s="3" t="s">
        <v>0</v>
      </c>
      <c r="F1" s="4"/>
      <c r="G1" s="4"/>
      <c r="H1" s="38"/>
      <c r="I1" s="38"/>
      <c r="J1" s="38"/>
    </row>
    <row r="2" spans="1:10" ht="18.75" customHeight="1" x14ac:dyDescent="0.2">
      <c r="A2" s="63" t="s">
        <v>57</v>
      </c>
      <c r="B2" s="63"/>
      <c r="C2" s="62" t="s">
        <v>58</v>
      </c>
      <c r="E2" s="39" t="s">
        <v>2</v>
      </c>
      <c r="F2" s="40"/>
      <c r="G2" s="40"/>
      <c r="H2" s="40"/>
      <c r="I2" s="39" t="s">
        <v>3</v>
      </c>
      <c r="J2" s="40"/>
    </row>
    <row r="3" spans="1:10" ht="14.85" customHeight="1" x14ac:dyDescent="0.2">
      <c r="A3" s="63" t="s">
        <v>56</v>
      </c>
      <c r="B3" s="63"/>
      <c r="C3" s="1"/>
      <c r="E3" s="41">
        <f>DATE(LEFT($C$2,4),1,1)</f>
        <v>43466</v>
      </c>
      <c r="F3" s="42" t="s">
        <v>4</v>
      </c>
      <c r="G3" s="43">
        <v>1</v>
      </c>
      <c r="H3" s="40"/>
      <c r="I3" s="44">
        <f>DATE(LEFT($C$2,4),1,1)</f>
        <v>43466</v>
      </c>
      <c r="J3" s="45" t="s">
        <v>4</v>
      </c>
    </row>
    <row r="4" spans="1:10" ht="14.85" customHeight="1" x14ac:dyDescent="0.2">
      <c r="A4" s="35">
        <v>43456</v>
      </c>
      <c r="B4" s="36" t="s">
        <v>1</v>
      </c>
      <c r="C4" s="37">
        <v>43471</v>
      </c>
      <c r="E4" s="41">
        <f>DATE(RIGHT($C$2,4),1,1)</f>
        <v>43831</v>
      </c>
      <c r="F4" s="42" t="s">
        <v>4</v>
      </c>
      <c r="G4" s="43">
        <v>1</v>
      </c>
      <c r="H4" s="40"/>
      <c r="I4" s="44">
        <f>DATE(LEFT($C$2,4),1,6)</f>
        <v>43471</v>
      </c>
      <c r="J4" s="45" t="s">
        <v>5</v>
      </c>
    </row>
    <row r="5" spans="1:10" ht="14.85" customHeight="1" x14ac:dyDescent="0.2">
      <c r="A5" s="35">
        <v>43526</v>
      </c>
      <c r="B5" s="36" t="s">
        <v>1</v>
      </c>
      <c r="C5" s="37">
        <v>43534</v>
      </c>
      <c r="E5" s="41">
        <f>DATE(LEFT($C$2,4),1,6)</f>
        <v>43471</v>
      </c>
      <c r="F5" s="42" t="s">
        <v>5</v>
      </c>
      <c r="G5" s="43">
        <v>1</v>
      </c>
      <c r="H5" s="40"/>
      <c r="I5" s="44">
        <f>DATE(LEFT($C$2,4),2,14)</f>
        <v>43510</v>
      </c>
      <c r="J5" s="46" t="s">
        <v>6</v>
      </c>
    </row>
    <row r="6" spans="1:10" ht="14.85" customHeight="1" x14ac:dyDescent="0.2">
      <c r="A6" s="35">
        <v>43573</v>
      </c>
      <c r="B6" s="36" t="s">
        <v>1</v>
      </c>
      <c r="C6" s="37">
        <v>43583</v>
      </c>
      <c r="E6" s="41">
        <f>DATE(RIGHT($C$2,4),1,6)</f>
        <v>43836</v>
      </c>
      <c r="F6" s="42" t="s">
        <v>5</v>
      </c>
      <c r="G6" s="43">
        <v>1</v>
      </c>
      <c r="H6" s="40"/>
      <c r="I6" s="47">
        <f>+I8-5</f>
        <v>43524</v>
      </c>
      <c r="J6" s="48" t="s">
        <v>7</v>
      </c>
    </row>
    <row r="7" spans="1:10" ht="14.85" customHeight="1" x14ac:dyDescent="0.2">
      <c r="A7" s="35">
        <v>43586</v>
      </c>
      <c r="B7" s="36" t="s">
        <v>1</v>
      </c>
      <c r="C7" s="37">
        <v>43586</v>
      </c>
      <c r="E7" s="49">
        <f>DOLLAR((DAY(MINUTE(LEFT($C$2,4)/38)/2+55)&amp;".4."&amp;LEFT($C$2,4))/7,)*7-6</f>
        <v>43576</v>
      </c>
      <c r="F7" s="50" t="s">
        <v>8</v>
      </c>
      <c r="G7" s="51"/>
      <c r="H7" s="40"/>
      <c r="I7" s="44">
        <f>+I8-1</f>
        <v>43528</v>
      </c>
      <c r="J7" s="46" t="s">
        <v>9</v>
      </c>
    </row>
    <row r="8" spans="1:10" ht="14.85" customHeight="1" x14ac:dyDescent="0.2">
      <c r="A8" s="35">
        <v>43626</v>
      </c>
      <c r="B8" s="36" t="s">
        <v>1</v>
      </c>
      <c r="C8" s="37">
        <v>43626</v>
      </c>
      <c r="E8" s="49">
        <f>DOLLAR((DAY(MINUTE(RIGHT($C$2,4)/38)/2+55)&amp;".4."&amp;RIGHT($C$2,4))/7,)*7-6</f>
        <v>43933</v>
      </c>
      <c r="F8" s="50" t="s">
        <v>8</v>
      </c>
      <c r="G8" s="51"/>
      <c r="H8" s="40"/>
      <c r="I8" s="47">
        <f>+I13-47</f>
        <v>43529</v>
      </c>
      <c r="J8" s="48" t="s">
        <v>10</v>
      </c>
    </row>
    <row r="9" spans="1:10" ht="14.85" customHeight="1" x14ac:dyDescent="0.2">
      <c r="A9" s="35">
        <v>43631</v>
      </c>
      <c r="B9" s="36" t="s">
        <v>1</v>
      </c>
      <c r="C9" s="37">
        <v>43712</v>
      </c>
      <c r="E9" s="41">
        <f>+E7+1</f>
        <v>43577</v>
      </c>
      <c r="F9" s="42" t="s">
        <v>11</v>
      </c>
      <c r="G9" s="43">
        <v>1</v>
      </c>
      <c r="H9" s="40"/>
      <c r="I9" s="44">
        <f>+I8+1</f>
        <v>43530</v>
      </c>
      <c r="J9" s="46" t="s">
        <v>12</v>
      </c>
    </row>
    <row r="10" spans="1:10" ht="14.85" customHeight="1" x14ac:dyDescent="0.2">
      <c r="A10" s="35">
        <v>43764</v>
      </c>
      <c r="B10" s="36" t="s">
        <v>1</v>
      </c>
      <c r="C10" s="37">
        <v>43772</v>
      </c>
      <c r="E10" s="41">
        <f>+E8+1</f>
        <v>43934</v>
      </c>
      <c r="F10" s="42" t="s">
        <v>11</v>
      </c>
      <c r="G10" s="43">
        <v>1</v>
      </c>
      <c r="H10" s="40"/>
      <c r="I10" s="44">
        <f>DATE(LEFT($C$2,4),3,19)</f>
        <v>43543</v>
      </c>
      <c r="J10" s="46" t="s">
        <v>13</v>
      </c>
    </row>
    <row r="11" spans="1:10" ht="14.85" customHeight="1" x14ac:dyDescent="0.2">
      <c r="A11" s="35">
        <v>43820</v>
      </c>
      <c r="B11" s="36" t="s">
        <v>1</v>
      </c>
      <c r="C11" s="37">
        <v>43836</v>
      </c>
      <c r="E11" s="41">
        <f>DATE(LEFT($C$2,4),4,25)</f>
        <v>43580</v>
      </c>
      <c r="F11" s="42" t="s">
        <v>14</v>
      </c>
      <c r="G11" s="43">
        <v>1</v>
      </c>
      <c r="H11" s="40"/>
      <c r="I11" s="44">
        <f>37335.84444+(LEFT($C$2,4)-YEAR(37335))*(365+5/24+49/24/60)</f>
        <v>43544.964578888888</v>
      </c>
      <c r="J11" s="46" t="s">
        <v>15</v>
      </c>
    </row>
    <row r="12" spans="1:10" ht="14.85" customHeight="1" x14ac:dyDescent="0.2">
      <c r="A12" s="35">
        <v>43883</v>
      </c>
      <c r="B12" s="36" t="s">
        <v>1</v>
      </c>
      <c r="C12" s="37">
        <v>43891</v>
      </c>
      <c r="E12" s="41">
        <f>DATE(RIGHT($C$2,4),4,25)</f>
        <v>43946</v>
      </c>
      <c r="F12" s="42" t="s">
        <v>14</v>
      </c>
      <c r="G12" s="43">
        <v>1</v>
      </c>
      <c r="H12" s="40"/>
      <c r="I12" s="47">
        <f>+I13-2</f>
        <v>43574</v>
      </c>
      <c r="J12" s="48" t="s">
        <v>16</v>
      </c>
    </row>
    <row r="13" spans="1:10" ht="14.85" customHeight="1" x14ac:dyDescent="0.2">
      <c r="A13" s="35">
        <v>43930</v>
      </c>
      <c r="B13" s="36" t="s">
        <v>1</v>
      </c>
      <c r="C13" s="37">
        <v>43935</v>
      </c>
      <c r="E13" s="41">
        <f>DATE(LEFT($C$2,4),5,1)</f>
        <v>43586</v>
      </c>
      <c r="F13" s="42" t="s">
        <v>17</v>
      </c>
      <c r="G13" s="43">
        <v>1</v>
      </c>
      <c r="H13" s="40"/>
      <c r="I13" s="52">
        <f>DOLLAR((DAY(MINUTE(LEFT($C$2,4)/38)/2+55)&amp;".4."&amp;LEFT($C$2,4))/7,)*7-6</f>
        <v>43576</v>
      </c>
      <c r="J13" s="53" t="s">
        <v>8</v>
      </c>
    </row>
    <row r="14" spans="1:10" ht="14.85" customHeight="1" x14ac:dyDescent="0.2">
      <c r="A14" s="35">
        <v>43952</v>
      </c>
      <c r="B14" s="36" t="s">
        <v>1</v>
      </c>
      <c r="C14" s="37">
        <v>43952</v>
      </c>
      <c r="E14" s="41">
        <f>DATE(RIGHT($C$2,4),5,1)</f>
        <v>43952</v>
      </c>
      <c r="F14" s="42" t="s">
        <v>17</v>
      </c>
      <c r="G14" s="43">
        <v>1</v>
      </c>
      <c r="H14" s="40"/>
      <c r="I14" s="44">
        <f>+I13+1</f>
        <v>43577</v>
      </c>
      <c r="J14" s="45" t="s">
        <v>11</v>
      </c>
    </row>
    <row r="15" spans="1:10" ht="14.85" customHeight="1" x14ac:dyDescent="0.2">
      <c r="A15" s="35">
        <v>43983</v>
      </c>
      <c r="B15" s="36" t="s">
        <v>1</v>
      </c>
      <c r="C15" s="37">
        <v>43984</v>
      </c>
      <c r="E15" s="41">
        <f>+E7+50</f>
        <v>43626</v>
      </c>
      <c r="F15" s="42" t="s">
        <v>18</v>
      </c>
      <c r="G15" s="43">
        <v>1</v>
      </c>
      <c r="H15" s="40"/>
      <c r="I15" s="44">
        <f>DATE(LEFT($C$2,4),4,25)</f>
        <v>43580</v>
      </c>
      <c r="J15" s="45" t="s">
        <v>14</v>
      </c>
    </row>
    <row r="16" spans="1:10" ht="14.85" customHeight="1" x14ac:dyDescent="0.2">
      <c r="A16" s="35">
        <v>43999</v>
      </c>
      <c r="B16" s="36" t="s">
        <v>1</v>
      </c>
      <c r="C16" s="37">
        <v>44080</v>
      </c>
      <c r="E16" s="41">
        <f>+E8+50</f>
        <v>43983</v>
      </c>
      <c r="F16" s="42" t="s">
        <v>18</v>
      </c>
      <c r="G16" s="43">
        <v>1</v>
      </c>
      <c r="H16" s="40"/>
      <c r="I16" s="44">
        <f>DATE(LEFT($C$2,4),5,1)</f>
        <v>43586</v>
      </c>
      <c r="J16" s="45" t="s">
        <v>17</v>
      </c>
    </row>
    <row r="17" spans="2:162" ht="14.85" customHeight="1" x14ac:dyDescent="0.2">
      <c r="B17" s="5"/>
      <c r="C17" s="6"/>
      <c r="E17" s="41">
        <f>DATE(LEFT($C$2,4),6,2)</f>
        <v>43618</v>
      </c>
      <c r="F17" s="42" t="s">
        <v>19</v>
      </c>
      <c r="G17" s="43">
        <v>1</v>
      </c>
      <c r="H17" s="40"/>
      <c r="I17" s="44">
        <f>DATE(LEFT($C$2,4),5,1)-WEEKDAY(DATE(LEFT($C$2,4),5,1),2)+14-(7*(DATE(LEFT($C$2,4),5,1)-WEEKDAY(DATE(LEFT($C$2,4),5,1),2)+14=ROUND((DAY(MINUTE(LEFT($C$2,4)/38)/2+55)&amp;".4."&amp;LEFT($C$2,4))/7,)*7-6+49))</f>
        <v>43597</v>
      </c>
      <c r="J17" s="46" t="s">
        <v>20</v>
      </c>
    </row>
    <row r="18" spans="2:162" ht="14.85" customHeight="1" x14ac:dyDescent="0.2">
      <c r="B18" s="5"/>
      <c r="C18" s="6"/>
      <c r="E18" s="41">
        <f>DATE(RIGHT($C$2,4),6,2)</f>
        <v>43984</v>
      </c>
      <c r="F18" s="42" t="s">
        <v>19</v>
      </c>
      <c r="G18" s="43">
        <v>1</v>
      </c>
      <c r="H18" s="40"/>
      <c r="I18" s="44">
        <f>+I13+39</f>
        <v>43615</v>
      </c>
      <c r="J18" s="46" t="s">
        <v>21</v>
      </c>
    </row>
    <row r="19" spans="2:162" ht="14.85" customHeight="1" x14ac:dyDescent="0.2">
      <c r="B19" s="5"/>
      <c r="C19" s="6"/>
      <c r="E19" s="41">
        <f>DATE(LEFT($C$2,4),8,15)</f>
        <v>43692</v>
      </c>
      <c r="F19" s="42" t="s">
        <v>22</v>
      </c>
      <c r="G19" s="43">
        <v>1</v>
      </c>
      <c r="H19" s="40"/>
      <c r="I19" s="44">
        <f>DATE(LEFT($C$2,4),6,2)</f>
        <v>43618</v>
      </c>
      <c r="J19" s="45" t="s">
        <v>19</v>
      </c>
    </row>
    <row r="20" spans="2:162" ht="14.85" customHeight="1" x14ac:dyDescent="0.2">
      <c r="C20" s="6"/>
      <c r="E20" s="41">
        <f>DATE(RIGHT($C$2,4),8,15)</f>
        <v>44058</v>
      </c>
      <c r="F20" s="42" t="s">
        <v>22</v>
      </c>
      <c r="G20" s="43">
        <v>1</v>
      </c>
      <c r="H20" s="40"/>
      <c r="I20" s="44">
        <f>+I13+49</f>
        <v>43625</v>
      </c>
      <c r="J20" s="46" t="s">
        <v>23</v>
      </c>
    </row>
    <row r="21" spans="2:162" ht="14.85" customHeight="1" x14ac:dyDescent="0.2">
      <c r="C21" s="6"/>
      <c r="E21" s="41">
        <f>DATE(LEFT($C$2,4),11,1)</f>
        <v>43770</v>
      </c>
      <c r="F21" s="42" t="s">
        <v>24</v>
      </c>
      <c r="G21" s="43">
        <v>1</v>
      </c>
      <c r="H21" s="40"/>
      <c r="I21" s="44">
        <f>+I13+50</f>
        <v>43626</v>
      </c>
      <c r="J21" s="45" t="s">
        <v>18</v>
      </c>
    </row>
    <row r="22" spans="2:162" ht="14.85" customHeight="1" x14ac:dyDescent="0.2">
      <c r="C22" s="6"/>
      <c r="E22" s="41">
        <f>DATE(RIGHT($C$2,4),11,1)</f>
        <v>44136</v>
      </c>
      <c r="F22" s="42" t="s">
        <v>24</v>
      </c>
      <c r="G22" s="43">
        <v>1</v>
      </c>
      <c r="H22" s="40"/>
      <c r="I22" s="44">
        <f>+I13+60</f>
        <v>43636</v>
      </c>
      <c r="J22" s="45" t="s">
        <v>25</v>
      </c>
    </row>
    <row r="23" spans="2:162" ht="14.85" customHeight="1" x14ac:dyDescent="0.2">
      <c r="C23" s="6"/>
      <c r="E23" s="41">
        <f>DATE(LEFT($C$2,4),12,8)</f>
        <v>43807</v>
      </c>
      <c r="F23" s="42" t="s">
        <v>26</v>
      </c>
      <c r="G23" s="43">
        <v>1</v>
      </c>
      <c r="H23" s="40"/>
      <c r="I23" s="44">
        <f>37335.84444+(LEFT($C$2,4)-YEAR(37335))*(365+5/24+49/24/60)+0.25405*(365+5/24+49/24/60)</f>
        <v>43637.754400729165</v>
      </c>
      <c r="J23" s="46" t="s">
        <v>27</v>
      </c>
    </row>
    <row r="24" spans="2:162" ht="14.85" customHeight="1" x14ac:dyDescent="0.2">
      <c r="C24" s="6"/>
      <c r="E24" s="41">
        <f>DATE(RIGHT($C$2,4),12,8)</f>
        <v>44173</v>
      </c>
      <c r="F24" s="42" t="s">
        <v>26</v>
      </c>
      <c r="G24" s="43">
        <v>1</v>
      </c>
      <c r="H24" s="40"/>
      <c r="I24" s="44">
        <f>+I13+70</f>
        <v>43646</v>
      </c>
      <c r="J24" s="46" t="s">
        <v>28</v>
      </c>
    </row>
    <row r="25" spans="2:162" ht="12.75" customHeight="1" x14ac:dyDescent="0.2">
      <c r="E25" s="41">
        <f>DATE(LEFT($C$2,4),12,25)</f>
        <v>43824</v>
      </c>
      <c r="F25" s="42" t="s">
        <v>29</v>
      </c>
      <c r="G25" s="43">
        <v>1</v>
      </c>
      <c r="H25" s="40"/>
      <c r="I25" s="44">
        <f>DATE(LEFT($C$2,4),8,15)</f>
        <v>43692</v>
      </c>
      <c r="J25" s="45" t="s">
        <v>22</v>
      </c>
    </row>
    <row r="26" spans="2:162" ht="12.75" customHeight="1" x14ac:dyDescent="0.2">
      <c r="E26" s="41">
        <f>DATE(RIGHT($C$2,4),12,25)</f>
        <v>44190</v>
      </c>
      <c r="F26" s="42" t="s">
        <v>29</v>
      </c>
      <c r="G26" s="43">
        <v>1</v>
      </c>
      <c r="H26" s="40"/>
      <c r="I26" s="44">
        <f>37335.84444+(LEFT($C$2,4)-YEAR(37335))*(365+5/24+49/24/60)+0.51045*(365+5/24+49/24/60)</f>
        <v>43731.402542118056</v>
      </c>
      <c r="J26" s="46" t="s">
        <v>30</v>
      </c>
    </row>
    <row r="27" spans="2:162" ht="12.75" customHeight="1" x14ac:dyDescent="0.2">
      <c r="E27" s="41">
        <f>DATE(LEFT($C$2,4),12,26)</f>
        <v>43825</v>
      </c>
      <c r="F27" s="42" t="s">
        <v>31</v>
      </c>
      <c r="G27" s="43">
        <v>1</v>
      </c>
      <c r="H27" s="40"/>
      <c r="I27" s="44">
        <f>DATE(LEFT($C$2,4),10,30)</f>
        <v>43768</v>
      </c>
      <c r="J27" s="46" t="s">
        <v>32</v>
      </c>
    </row>
    <row r="28" spans="2:162" ht="12.75" customHeight="1" x14ac:dyDescent="0.2">
      <c r="E28" s="41">
        <f>DATE(RIGHT($C$2,4),12,26)</f>
        <v>44191</v>
      </c>
      <c r="F28" s="42" t="s">
        <v>31</v>
      </c>
      <c r="G28" s="43">
        <v>1</v>
      </c>
      <c r="H28" s="40"/>
      <c r="I28" s="44">
        <f>DATE(LEFT($C$2,4),11,1)</f>
        <v>43770</v>
      </c>
      <c r="J28" s="45" t="s">
        <v>24</v>
      </c>
      <c r="M28" s="7">
        <f t="shared" ref="M28:M40" si="0">IF(A4="","",A4)</f>
        <v>43456</v>
      </c>
      <c r="N28" s="8">
        <f t="shared" ref="N28:AS28" si="1">IF(M28="","",IF(M28+1&gt;$C4,"",M28+1))</f>
        <v>43457</v>
      </c>
      <c r="O28" s="8">
        <f t="shared" si="1"/>
        <v>43458</v>
      </c>
      <c r="P28" s="8">
        <f t="shared" si="1"/>
        <v>43459</v>
      </c>
      <c r="Q28" s="8">
        <f t="shared" si="1"/>
        <v>43460</v>
      </c>
      <c r="R28" s="8">
        <f t="shared" si="1"/>
        <v>43461</v>
      </c>
      <c r="S28" s="8">
        <f t="shared" si="1"/>
        <v>43462</v>
      </c>
      <c r="T28" s="8">
        <f t="shared" si="1"/>
        <v>43463</v>
      </c>
      <c r="U28" s="8">
        <f t="shared" si="1"/>
        <v>43464</v>
      </c>
      <c r="V28" s="8">
        <f t="shared" si="1"/>
        <v>43465</v>
      </c>
      <c r="W28" s="8">
        <f t="shared" si="1"/>
        <v>43466</v>
      </c>
      <c r="X28" s="8">
        <f t="shared" si="1"/>
        <v>43467</v>
      </c>
      <c r="Y28" s="8">
        <f t="shared" si="1"/>
        <v>43468</v>
      </c>
      <c r="Z28" s="8">
        <f t="shared" si="1"/>
        <v>43469</v>
      </c>
      <c r="AA28" s="8">
        <f t="shared" si="1"/>
        <v>43470</v>
      </c>
      <c r="AB28" s="8">
        <f t="shared" si="1"/>
        <v>43471</v>
      </c>
      <c r="AC28" s="8" t="str">
        <f t="shared" si="1"/>
        <v/>
      </c>
      <c r="AD28" s="8" t="str">
        <f t="shared" si="1"/>
        <v/>
      </c>
      <c r="AE28" s="8" t="str">
        <f t="shared" si="1"/>
        <v/>
      </c>
      <c r="AF28" s="8" t="str">
        <f t="shared" si="1"/>
        <v/>
      </c>
      <c r="AG28" s="8" t="str">
        <f t="shared" si="1"/>
        <v/>
      </c>
      <c r="AH28" s="8" t="str">
        <f t="shared" si="1"/>
        <v/>
      </c>
      <c r="AI28" s="8" t="str">
        <f t="shared" si="1"/>
        <v/>
      </c>
      <c r="AJ28" s="8" t="str">
        <f t="shared" si="1"/>
        <v/>
      </c>
      <c r="AK28" s="8" t="str">
        <f t="shared" si="1"/>
        <v/>
      </c>
      <c r="AL28" s="8" t="str">
        <f t="shared" si="1"/>
        <v/>
      </c>
      <c r="AM28" s="8" t="str">
        <f t="shared" si="1"/>
        <v/>
      </c>
      <c r="AN28" s="8" t="str">
        <f t="shared" si="1"/>
        <v/>
      </c>
      <c r="AO28" s="8" t="str">
        <f t="shared" si="1"/>
        <v/>
      </c>
      <c r="AP28" s="8" t="str">
        <f t="shared" si="1"/>
        <v/>
      </c>
      <c r="AQ28" s="8" t="str">
        <f t="shared" si="1"/>
        <v/>
      </c>
      <c r="AR28" s="8" t="str">
        <f t="shared" si="1"/>
        <v/>
      </c>
      <c r="AS28" s="8" t="str">
        <f t="shared" si="1"/>
        <v/>
      </c>
      <c r="AT28" s="8" t="str">
        <f t="shared" ref="AT28:BY28" si="2">IF(AS28="","",IF(AS28+1&gt;$C4,"",AS28+1))</f>
        <v/>
      </c>
      <c r="AU28" s="8" t="str">
        <f t="shared" si="2"/>
        <v/>
      </c>
      <c r="AV28" s="8" t="str">
        <f t="shared" si="2"/>
        <v/>
      </c>
      <c r="AW28" s="8" t="str">
        <f t="shared" si="2"/>
        <v/>
      </c>
      <c r="AX28" s="8" t="str">
        <f t="shared" si="2"/>
        <v/>
      </c>
      <c r="AY28" s="8" t="str">
        <f t="shared" si="2"/>
        <v/>
      </c>
      <c r="AZ28" s="8" t="str">
        <f t="shared" si="2"/>
        <v/>
      </c>
      <c r="BA28" s="8" t="str">
        <f t="shared" si="2"/>
        <v/>
      </c>
      <c r="BB28" s="8" t="str">
        <f t="shared" si="2"/>
        <v/>
      </c>
      <c r="BC28" s="8" t="str">
        <f t="shared" si="2"/>
        <v/>
      </c>
      <c r="BD28" s="8" t="str">
        <f t="shared" si="2"/>
        <v/>
      </c>
      <c r="BE28" s="8" t="str">
        <f t="shared" si="2"/>
        <v/>
      </c>
      <c r="BF28" s="8" t="str">
        <f t="shared" si="2"/>
        <v/>
      </c>
      <c r="BG28" s="8" t="str">
        <f t="shared" si="2"/>
        <v/>
      </c>
      <c r="BH28" s="8" t="str">
        <f t="shared" si="2"/>
        <v/>
      </c>
      <c r="BI28" s="8" t="str">
        <f t="shared" si="2"/>
        <v/>
      </c>
      <c r="BJ28" s="8" t="str">
        <f t="shared" si="2"/>
        <v/>
      </c>
      <c r="BK28" s="8" t="str">
        <f t="shared" si="2"/>
        <v/>
      </c>
      <c r="BL28" s="8" t="str">
        <f t="shared" si="2"/>
        <v/>
      </c>
      <c r="BM28" s="8" t="str">
        <f t="shared" si="2"/>
        <v/>
      </c>
      <c r="BN28" s="8" t="str">
        <f t="shared" si="2"/>
        <v/>
      </c>
      <c r="BO28" s="8" t="str">
        <f t="shared" si="2"/>
        <v/>
      </c>
      <c r="BP28" s="8" t="str">
        <f t="shared" si="2"/>
        <v/>
      </c>
      <c r="BQ28" s="8" t="str">
        <f t="shared" si="2"/>
        <v/>
      </c>
      <c r="BR28" s="8" t="str">
        <f t="shared" si="2"/>
        <v/>
      </c>
      <c r="BS28" s="8" t="str">
        <f t="shared" si="2"/>
        <v/>
      </c>
      <c r="BT28" s="8" t="str">
        <f t="shared" si="2"/>
        <v/>
      </c>
      <c r="BU28" s="8" t="str">
        <f t="shared" si="2"/>
        <v/>
      </c>
      <c r="BV28" s="8" t="str">
        <f t="shared" si="2"/>
        <v/>
      </c>
      <c r="BW28" s="8" t="str">
        <f t="shared" si="2"/>
        <v/>
      </c>
      <c r="BX28" s="8" t="str">
        <f t="shared" si="2"/>
        <v/>
      </c>
      <c r="BY28" s="8" t="str">
        <f t="shared" si="2"/>
        <v/>
      </c>
      <c r="BZ28" s="8" t="str">
        <f t="shared" ref="BZ28:DE28" si="3">IF(BY28="","",IF(BY28+1&gt;$C4,"",BY28+1))</f>
        <v/>
      </c>
      <c r="CA28" s="8" t="str">
        <f t="shared" si="3"/>
        <v/>
      </c>
      <c r="CB28" s="8" t="str">
        <f t="shared" si="3"/>
        <v/>
      </c>
      <c r="CC28" s="8" t="str">
        <f t="shared" si="3"/>
        <v/>
      </c>
      <c r="CD28" s="8" t="str">
        <f t="shared" si="3"/>
        <v/>
      </c>
      <c r="CE28" s="8" t="str">
        <f t="shared" si="3"/>
        <v/>
      </c>
      <c r="CF28" s="8" t="str">
        <f t="shared" si="3"/>
        <v/>
      </c>
      <c r="CG28" s="8" t="str">
        <f t="shared" si="3"/>
        <v/>
      </c>
      <c r="CH28" s="8" t="str">
        <f t="shared" si="3"/>
        <v/>
      </c>
      <c r="CI28" s="8" t="str">
        <f t="shared" si="3"/>
        <v/>
      </c>
      <c r="CJ28" s="8" t="str">
        <f t="shared" si="3"/>
        <v/>
      </c>
      <c r="CK28" s="8" t="str">
        <f t="shared" si="3"/>
        <v/>
      </c>
      <c r="CL28" s="8" t="str">
        <f t="shared" si="3"/>
        <v/>
      </c>
      <c r="CM28" s="8" t="str">
        <f t="shared" si="3"/>
        <v/>
      </c>
      <c r="CN28" s="8" t="str">
        <f t="shared" si="3"/>
        <v/>
      </c>
      <c r="CO28" s="8" t="str">
        <f t="shared" si="3"/>
        <v/>
      </c>
      <c r="CP28" s="8" t="str">
        <f t="shared" si="3"/>
        <v/>
      </c>
      <c r="CQ28" s="8" t="str">
        <f t="shared" si="3"/>
        <v/>
      </c>
      <c r="CR28" s="8" t="str">
        <f t="shared" si="3"/>
        <v/>
      </c>
      <c r="CS28" s="8" t="str">
        <f t="shared" si="3"/>
        <v/>
      </c>
      <c r="CT28" s="8" t="str">
        <f t="shared" si="3"/>
        <v/>
      </c>
      <c r="CU28" s="8" t="str">
        <f t="shared" si="3"/>
        <v/>
      </c>
      <c r="CV28" s="8" t="str">
        <f t="shared" si="3"/>
        <v/>
      </c>
      <c r="CW28" s="8" t="str">
        <f t="shared" si="3"/>
        <v/>
      </c>
      <c r="CX28" s="8" t="str">
        <f t="shared" si="3"/>
        <v/>
      </c>
      <c r="CY28" s="8" t="str">
        <f t="shared" si="3"/>
        <v/>
      </c>
      <c r="CZ28" s="8" t="str">
        <f t="shared" si="3"/>
        <v/>
      </c>
      <c r="DA28" s="8" t="str">
        <f t="shared" si="3"/>
        <v/>
      </c>
      <c r="DB28" s="8" t="str">
        <f t="shared" si="3"/>
        <v/>
      </c>
      <c r="DC28" s="8" t="str">
        <f t="shared" si="3"/>
        <v/>
      </c>
      <c r="DD28" s="8" t="str">
        <f t="shared" si="3"/>
        <v/>
      </c>
      <c r="DE28" s="8" t="str">
        <f t="shared" si="3"/>
        <v/>
      </c>
      <c r="DF28" s="8" t="str">
        <f t="shared" ref="DF28:EK28" si="4">IF(DE28="","",IF(DE28+1&gt;$C4,"",DE28+1))</f>
        <v/>
      </c>
      <c r="DG28" s="8" t="str">
        <f t="shared" si="4"/>
        <v/>
      </c>
      <c r="DH28" s="8" t="str">
        <f t="shared" si="4"/>
        <v/>
      </c>
      <c r="DI28" s="8" t="str">
        <f t="shared" si="4"/>
        <v/>
      </c>
      <c r="DJ28" s="8" t="str">
        <f t="shared" si="4"/>
        <v/>
      </c>
      <c r="DK28" s="8" t="str">
        <f t="shared" si="4"/>
        <v/>
      </c>
      <c r="DL28" s="8" t="str">
        <f t="shared" si="4"/>
        <v/>
      </c>
      <c r="DM28" s="8" t="str">
        <f t="shared" si="4"/>
        <v/>
      </c>
      <c r="DN28" s="8" t="str">
        <f t="shared" si="4"/>
        <v/>
      </c>
      <c r="DO28" s="8" t="str">
        <f t="shared" si="4"/>
        <v/>
      </c>
      <c r="DP28" s="8" t="str">
        <f t="shared" si="4"/>
        <v/>
      </c>
      <c r="DQ28" s="8" t="str">
        <f t="shared" si="4"/>
        <v/>
      </c>
      <c r="DR28" s="8" t="str">
        <f t="shared" si="4"/>
        <v/>
      </c>
      <c r="DS28" s="8" t="str">
        <f t="shared" si="4"/>
        <v/>
      </c>
      <c r="DT28" s="8" t="str">
        <f t="shared" si="4"/>
        <v/>
      </c>
      <c r="DU28" s="8" t="str">
        <f t="shared" si="4"/>
        <v/>
      </c>
      <c r="DV28" s="8" t="str">
        <f t="shared" si="4"/>
        <v/>
      </c>
      <c r="DW28" s="8" t="str">
        <f t="shared" si="4"/>
        <v/>
      </c>
      <c r="DX28" s="8" t="str">
        <f t="shared" si="4"/>
        <v/>
      </c>
      <c r="DY28" s="8" t="str">
        <f t="shared" si="4"/>
        <v/>
      </c>
      <c r="DZ28" s="8" t="str">
        <f t="shared" si="4"/>
        <v/>
      </c>
      <c r="EA28" s="8" t="str">
        <f t="shared" si="4"/>
        <v/>
      </c>
      <c r="EB28" s="8" t="str">
        <f t="shared" si="4"/>
        <v/>
      </c>
      <c r="EC28" s="8" t="str">
        <f t="shared" si="4"/>
        <v/>
      </c>
      <c r="ED28" s="8" t="str">
        <f t="shared" si="4"/>
        <v/>
      </c>
      <c r="EE28" s="8" t="str">
        <f t="shared" si="4"/>
        <v/>
      </c>
      <c r="EF28" s="8" t="str">
        <f t="shared" si="4"/>
        <v/>
      </c>
      <c r="EG28" s="8" t="str">
        <f t="shared" si="4"/>
        <v/>
      </c>
      <c r="EH28" s="8" t="str">
        <f t="shared" si="4"/>
        <v/>
      </c>
      <c r="EI28" s="8" t="str">
        <f t="shared" si="4"/>
        <v/>
      </c>
      <c r="EJ28" s="8" t="str">
        <f t="shared" si="4"/>
        <v/>
      </c>
      <c r="EK28" s="8" t="str">
        <f t="shared" si="4"/>
        <v/>
      </c>
      <c r="EL28" s="8" t="str">
        <f t="shared" ref="EL28:FF28" si="5">IF(EK28="","",IF(EK28+1&gt;$C4,"",EK28+1))</f>
        <v/>
      </c>
      <c r="EM28" s="8" t="str">
        <f t="shared" si="5"/>
        <v/>
      </c>
      <c r="EN28" s="8" t="str">
        <f t="shared" si="5"/>
        <v/>
      </c>
      <c r="EO28" s="8" t="str">
        <f t="shared" si="5"/>
        <v/>
      </c>
      <c r="EP28" s="8" t="str">
        <f t="shared" si="5"/>
        <v/>
      </c>
      <c r="EQ28" s="8" t="str">
        <f t="shared" si="5"/>
        <v/>
      </c>
      <c r="ER28" s="8" t="str">
        <f t="shared" si="5"/>
        <v/>
      </c>
      <c r="ES28" s="8" t="str">
        <f t="shared" si="5"/>
        <v/>
      </c>
      <c r="ET28" s="8" t="str">
        <f t="shared" si="5"/>
        <v/>
      </c>
      <c r="EU28" s="8" t="str">
        <f t="shared" si="5"/>
        <v/>
      </c>
      <c r="EV28" s="8" t="str">
        <f t="shared" si="5"/>
        <v/>
      </c>
      <c r="EW28" s="8" t="str">
        <f t="shared" si="5"/>
        <v/>
      </c>
      <c r="EX28" s="8" t="str">
        <f t="shared" si="5"/>
        <v/>
      </c>
      <c r="EY28" s="8" t="str">
        <f t="shared" si="5"/>
        <v/>
      </c>
      <c r="EZ28" s="8" t="str">
        <f t="shared" si="5"/>
        <v/>
      </c>
      <c r="FA28" s="8" t="str">
        <f t="shared" si="5"/>
        <v/>
      </c>
      <c r="FB28" s="8" t="str">
        <f t="shared" si="5"/>
        <v/>
      </c>
      <c r="FC28" s="8" t="str">
        <f t="shared" si="5"/>
        <v/>
      </c>
      <c r="FD28" s="8" t="str">
        <f t="shared" si="5"/>
        <v/>
      </c>
      <c r="FE28" s="8" t="str">
        <f t="shared" si="5"/>
        <v/>
      </c>
      <c r="FF28" s="9" t="str">
        <f t="shared" si="5"/>
        <v/>
      </c>
    </row>
    <row r="29" spans="2:162" ht="12.75" customHeight="1" x14ac:dyDescent="0.2">
      <c r="E29" s="54"/>
      <c r="F29" s="40"/>
      <c r="G29" s="40"/>
      <c r="H29" s="40"/>
      <c r="I29" s="44">
        <f>+I28+1</f>
        <v>43771</v>
      </c>
      <c r="J29" s="46" t="s">
        <v>33</v>
      </c>
      <c r="M29" s="7">
        <f t="shared" si="0"/>
        <v>43526</v>
      </c>
      <c r="N29" s="8">
        <f t="shared" ref="N29:AS29" si="6">IF(M29="","",IF(M29+1&gt;$C5,"",M29+1))</f>
        <v>43527</v>
      </c>
      <c r="O29" s="8">
        <f t="shared" si="6"/>
        <v>43528</v>
      </c>
      <c r="P29" s="8">
        <f t="shared" si="6"/>
        <v>43529</v>
      </c>
      <c r="Q29" s="8">
        <f t="shared" si="6"/>
        <v>43530</v>
      </c>
      <c r="R29" s="8">
        <f t="shared" si="6"/>
        <v>43531</v>
      </c>
      <c r="S29" s="8">
        <f t="shared" si="6"/>
        <v>43532</v>
      </c>
      <c r="T29" s="8">
        <f t="shared" si="6"/>
        <v>43533</v>
      </c>
      <c r="U29" s="8">
        <f t="shared" si="6"/>
        <v>43534</v>
      </c>
      <c r="V29" s="8" t="str">
        <f t="shared" si="6"/>
        <v/>
      </c>
      <c r="W29" s="8" t="str">
        <f t="shared" si="6"/>
        <v/>
      </c>
      <c r="X29" s="8" t="str">
        <f t="shared" si="6"/>
        <v/>
      </c>
      <c r="Y29" s="8" t="str">
        <f t="shared" si="6"/>
        <v/>
      </c>
      <c r="Z29" s="8" t="str">
        <f t="shared" si="6"/>
        <v/>
      </c>
      <c r="AA29" s="8" t="str">
        <f t="shared" si="6"/>
        <v/>
      </c>
      <c r="AB29" s="8" t="str">
        <f t="shared" si="6"/>
        <v/>
      </c>
      <c r="AC29" s="8" t="str">
        <f t="shared" si="6"/>
        <v/>
      </c>
      <c r="AD29" s="8" t="str">
        <f t="shared" si="6"/>
        <v/>
      </c>
      <c r="AE29" s="8" t="str">
        <f t="shared" si="6"/>
        <v/>
      </c>
      <c r="AF29" s="8" t="str">
        <f t="shared" si="6"/>
        <v/>
      </c>
      <c r="AG29" s="8" t="str">
        <f t="shared" si="6"/>
        <v/>
      </c>
      <c r="AH29" s="8" t="str">
        <f t="shared" si="6"/>
        <v/>
      </c>
      <c r="AI29" s="8" t="str">
        <f t="shared" si="6"/>
        <v/>
      </c>
      <c r="AJ29" s="8" t="str">
        <f t="shared" si="6"/>
        <v/>
      </c>
      <c r="AK29" s="8" t="str">
        <f t="shared" si="6"/>
        <v/>
      </c>
      <c r="AL29" s="8" t="str">
        <f t="shared" si="6"/>
        <v/>
      </c>
      <c r="AM29" s="8" t="str">
        <f t="shared" si="6"/>
        <v/>
      </c>
      <c r="AN29" s="8" t="str">
        <f t="shared" si="6"/>
        <v/>
      </c>
      <c r="AO29" s="8" t="str">
        <f t="shared" si="6"/>
        <v/>
      </c>
      <c r="AP29" s="8" t="str">
        <f t="shared" si="6"/>
        <v/>
      </c>
      <c r="AQ29" s="8" t="str">
        <f t="shared" si="6"/>
        <v/>
      </c>
      <c r="AR29" s="8" t="str">
        <f t="shared" si="6"/>
        <v/>
      </c>
      <c r="AS29" s="8" t="str">
        <f t="shared" si="6"/>
        <v/>
      </c>
      <c r="AT29" s="8" t="str">
        <f t="shared" ref="AT29:BY29" si="7">IF(AS29="","",IF(AS29+1&gt;$C5,"",AS29+1))</f>
        <v/>
      </c>
      <c r="AU29" s="8" t="str">
        <f t="shared" si="7"/>
        <v/>
      </c>
      <c r="AV29" s="8" t="str">
        <f t="shared" si="7"/>
        <v/>
      </c>
      <c r="AW29" s="8" t="str">
        <f t="shared" si="7"/>
        <v/>
      </c>
      <c r="AX29" s="8" t="str">
        <f t="shared" si="7"/>
        <v/>
      </c>
      <c r="AY29" s="8" t="str">
        <f t="shared" si="7"/>
        <v/>
      </c>
      <c r="AZ29" s="8" t="str">
        <f t="shared" si="7"/>
        <v/>
      </c>
      <c r="BA29" s="8" t="str">
        <f t="shared" si="7"/>
        <v/>
      </c>
      <c r="BB29" s="8" t="str">
        <f t="shared" si="7"/>
        <v/>
      </c>
      <c r="BC29" s="8" t="str">
        <f t="shared" si="7"/>
        <v/>
      </c>
      <c r="BD29" s="8" t="str">
        <f t="shared" si="7"/>
        <v/>
      </c>
      <c r="BE29" s="8" t="str">
        <f t="shared" si="7"/>
        <v/>
      </c>
      <c r="BF29" s="8" t="str">
        <f t="shared" si="7"/>
        <v/>
      </c>
      <c r="BG29" s="8" t="str">
        <f t="shared" si="7"/>
        <v/>
      </c>
      <c r="BH29" s="8" t="str">
        <f t="shared" si="7"/>
        <v/>
      </c>
      <c r="BI29" s="8" t="str">
        <f t="shared" si="7"/>
        <v/>
      </c>
      <c r="BJ29" s="8" t="str">
        <f t="shared" si="7"/>
        <v/>
      </c>
      <c r="BK29" s="8" t="str">
        <f t="shared" si="7"/>
        <v/>
      </c>
      <c r="BL29" s="8" t="str">
        <f t="shared" si="7"/>
        <v/>
      </c>
      <c r="BM29" s="8" t="str">
        <f t="shared" si="7"/>
        <v/>
      </c>
      <c r="BN29" s="8" t="str">
        <f t="shared" si="7"/>
        <v/>
      </c>
      <c r="BO29" s="8" t="str">
        <f t="shared" si="7"/>
        <v/>
      </c>
      <c r="BP29" s="8" t="str">
        <f t="shared" si="7"/>
        <v/>
      </c>
      <c r="BQ29" s="8" t="str">
        <f t="shared" si="7"/>
        <v/>
      </c>
      <c r="BR29" s="8" t="str">
        <f t="shared" si="7"/>
        <v/>
      </c>
      <c r="BS29" s="8" t="str">
        <f t="shared" si="7"/>
        <v/>
      </c>
      <c r="BT29" s="8" t="str">
        <f t="shared" si="7"/>
        <v/>
      </c>
      <c r="BU29" s="8" t="str">
        <f t="shared" si="7"/>
        <v/>
      </c>
      <c r="BV29" s="8" t="str">
        <f t="shared" si="7"/>
        <v/>
      </c>
      <c r="BW29" s="8" t="str">
        <f t="shared" si="7"/>
        <v/>
      </c>
      <c r="BX29" s="8" t="str">
        <f t="shared" si="7"/>
        <v/>
      </c>
      <c r="BY29" s="8" t="str">
        <f t="shared" si="7"/>
        <v/>
      </c>
      <c r="BZ29" s="8" t="str">
        <f t="shared" ref="BZ29:DE29" si="8">IF(BY29="","",IF(BY29+1&gt;$C5,"",BY29+1))</f>
        <v/>
      </c>
      <c r="CA29" s="8" t="str">
        <f t="shared" si="8"/>
        <v/>
      </c>
      <c r="CB29" s="8" t="str">
        <f t="shared" si="8"/>
        <v/>
      </c>
      <c r="CC29" s="8" t="str">
        <f t="shared" si="8"/>
        <v/>
      </c>
      <c r="CD29" s="8" t="str">
        <f t="shared" si="8"/>
        <v/>
      </c>
      <c r="CE29" s="8" t="str">
        <f t="shared" si="8"/>
        <v/>
      </c>
      <c r="CF29" s="8" t="str">
        <f t="shared" si="8"/>
        <v/>
      </c>
      <c r="CG29" s="8" t="str">
        <f t="shared" si="8"/>
        <v/>
      </c>
      <c r="CH29" s="8" t="str">
        <f t="shared" si="8"/>
        <v/>
      </c>
      <c r="CI29" s="8" t="str">
        <f t="shared" si="8"/>
        <v/>
      </c>
      <c r="CJ29" s="8" t="str">
        <f t="shared" si="8"/>
        <v/>
      </c>
      <c r="CK29" s="8" t="str">
        <f t="shared" si="8"/>
        <v/>
      </c>
      <c r="CL29" s="8" t="str">
        <f t="shared" si="8"/>
        <v/>
      </c>
      <c r="CM29" s="8" t="str">
        <f t="shared" si="8"/>
        <v/>
      </c>
      <c r="CN29" s="8" t="str">
        <f t="shared" si="8"/>
        <v/>
      </c>
      <c r="CO29" s="8" t="str">
        <f t="shared" si="8"/>
        <v/>
      </c>
      <c r="CP29" s="8" t="str">
        <f t="shared" si="8"/>
        <v/>
      </c>
      <c r="CQ29" s="8" t="str">
        <f t="shared" si="8"/>
        <v/>
      </c>
      <c r="CR29" s="8" t="str">
        <f t="shared" si="8"/>
        <v/>
      </c>
      <c r="CS29" s="8" t="str">
        <f t="shared" si="8"/>
        <v/>
      </c>
      <c r="CT29" s="8" t="str">
        <f t="shared" si="8"/>
        <v/>
      </c>
      <c r="CU29" s="8" t="str">
        <f t="shared" si="8"/>
        <v/>
      </c>
      <c r="CV29" s="8" t="str">
        <f t="shared" si="8"/>
        <v/>
      </c>
      <c r="CW29" s="8" t="str">
        <f t="shared" si="8"/>
        <v/>
      </c>
      <c r="CX29" s="8" t="str">
        <f t="shared" si="8"/>
        <v/>
      </c>
      <c r="CY29" s="8" t="str">
        <f t="shared" si="8"/>
        <v/>
      </c>
      <c r="CZ29" s="8" t="str">
        <f t="shared" si="8"/>
        <v/>
      </c>
      <c r="DA29" s="8" t="str">
        <f t="shared" si="8"/>
        <v/>
      </c>
      <c r="DB29" s="8" t="str">
        <f t="shared" si="8"/>
        <v/>
      </c>
      <c r="DC29" s="8" t="str">
        <f t="shared" si="8"/>
        <v/>
      </c>
      <c r="DD29" s="8" t="str">
        <f t="shared" si="8"/>
        <v/>
      </c>
      <c r="DE29" s="8" t="str">
        <f t="shared" si="8"/>
        <v/>
      </c>
      <c r="DF29" s="8" t="str">
        <f t="shared" ref="DF29:EK29" si="9">IF(DE29="","",IF(DE29+1&gt;$C5,"",DE29+1))</f>
        <v/>
      </c>
      <c r="DG29" s="8" t="str">
        <f t="shared" si="9"/>
        <v/>
      </c>
      <c r="DH29" s="8" t="str">
        <f t="shared" si="9"/>
        <v/>
      </c>
      <c r="DI29" s="8" t="str">
        <f t="shared" si="9"/>
        <v/>
      </c>
      <c r="DJ29" s="8" t="str">
        <f t="shared" si="9"/>
        <v/>
      </c>
      <c r="DK29" s="8" t="str">
        <f t="shared" si="9"/>
        <v/>
      </c>
      <c r="DL29" s="8" t="str">
        <f t="shared" si="9"/>
        <v/>
      </c>
      <c r="DM29" s="8" t="str">
        <f t="shared" si="9"/>
        <v/>
      </c>
      <c r="DN29" s="8" t="str">
        <f t="shared" si="9"/>
        <v/>
      </c>
      <c r="DO29" s="8" t="str">
        <f t="shared" si="9"/>
        <v/>
      </c>
      <c r="DP29" s="8" t="str">
        <f t="shared" si="9"/>
        <v/>
      </c>
      <c r="DQ29" s="8" t="str">
        <f t="shared" si="9"/>
        <v/>
      </c>
      <c r="DR29" s="8" t="str">
        <f t="shared" si="9"/>
        <v/>
      </c>
      <c r="DS29" s="8" t="str">
        <f t="shared" si="9"/>
        <v/>
      </c>
      <c r="DT29" s="8" t="str">
        <f t="shared" si="9"/>
        <v/>
      </c>
      <c r="DU29" s="8" t="str">
        <f t="shared" si="9"/>
        <v/>
      </c>
      <c r="DV29" s="8" t="str">
        <f t="shared" si="9"/>
        <v/>
      </c>
      <c r="DW29" s="8" t="str">
        <f t="shared" si="9"/>
        <v/>
      </c>
      <c r="DX29" s="8" t="str">
        <f t="shared" si="9"/>
        <v/>
      </c>
      <c r="DY29" s="8" t="str">
        <f t="shared" si="9"/>
        <v/>
      </c>
      <c r="DZ29" s="8" t="str">
        <f t="shared" si="9"/>
        <v/>
      </c>
      <c r="EA29" s="8" t="str">
        <f t="shared" si="9"/>
        <v/>
      </c>
      <c r="EB29" s="8" t="str">
        <f t="shared" si="9"/>
        <v/>
      </c>
      <c r="EC29" s="8" t="str">
        <f t="shared" si="9"/>
        <v/>
      </c>
      <c r="ED29" s="8" t="str">
        <f t="shared" si="9"/>
        <v/>
      </c>
      <c r="EE29" s="8" t="str">
        <f t="shared" si="9"/>
        <v/>
      </c>
      <c r="EF29" s="8" t="str">
        <f t="shared" si="9"/>
        <v/>
      </c>
      <c r="EG29" s="8" t="str">
        <f t="shared" si="9"/>
        <v/>
      </c>
      <c r="EH29" s="8" t="str">
        <f t="shared" si="9"/>
        <v/>
      </c>
      <c r="EI29" s="8" t="str">
        <f t="shared" si="9"/>
        <v/>
      </c>
      <c r="EJ29" s="8" t="str">
        <f t="shared" si="9"/>
        <v/>
      </c>
      <c r="EK29" s="8" t="str">
        <f t="shared" si="9"/>
        <v/>
      </c>
      <c r="EL29" s="8" t="str">
        <f t="shared" ref="EL29:FF29" si="10">IF(EK29="","",IF(EK29+1&gt;$C5,"",EK29+1))</f>
        <v/>
      </c>
      <c r="EM29" s="8" t="str">
        <f t="shared" si="10"/>
        <v/>
      </c>
      <c r="EN29" s="8" t="str">
        <f t="shared" si="10"/>
        <v/>
      </c>
      <c r="EO29" s="8" t="str">
        <f t="shared" si="10"/>
        <v/>
      </c>
      <c r="EP29" s="8" t="str">
        <f t="shared" si="10"/>
        <v/>
      </c>
      <c r="EQ29" s="8" t="str">
        <f t="shared" si="10"/>
        <v/>
      </c>
      <c r="ER29" s="8" t="str">
        <f t="shared" si="10"/>
        <v/>
      </c>
      <c r="ES29" s="8" t="str">
        <f t="shared" si="10"/>
        <v/>
      </c>
      <c r="ET29" s="8" t="str">
        <f t="shared" si="10"/>
        <v/>
      </c>
      <c r="EU29" s="8" t="str">
        <f t="shared" si="10"/>
        <v/>
      </c>
      <c r="EV29" s="8" t="str">
        <f t="shared" si="10"/>
        <v/>
      </c>
      <c r="EW29" s="8" t="str">
        <f t="shared" si="10"/>
        <v/>
      </c>
      <c r="EX29" s="8" t="str">
        <f t="shared" si="10"/>
        <v/>
      </c>
      <c r="EY29" s="8" t="str">
        <f t="shared" si="10"/>
        <v/>
      </c>
      <c r="EZ29" s="8" t="str">
        <f t="shared" si="10"/>
        <v/>
      </c>
      <c r="FA29" s="8" t="str">
        <f t="shared" si="10"/>
        <v/>
      </c>
      <c r="FB29" s="8" t="str">
        <f t="shared" si="10"/>
        <v/>
      </c>
      <c r="FC29" s="8" t="str">
        <f t="shared" si="10"/>
        <v/>
      </c>
      <c r="FD29" s="8" t="str">
        <f t="shared" si="10"/>
        <v/>
      </c>
      <c r="FE29" s="8" t="str">
        <f t="shared" si="10"/>
        <v/>
      </c>
      <c r="FF29" s="9" t="str">
        <f t="shared" si="10"/>
        <v/>
      </c>
    </row>
    <row r="30" spans="2:162" ht="12.75" customHeight="1" x14ac:dyDescent="0.2">
      <c r="E30" s="55" t="s">
        <v>34</v>
      </c>
      <c r="F30" s="40"/>
      <c r="G30" s="40"/>
      <c r="H30" s="40"/>
      <c r="I30" s="44">
        <f>DATE(LEFT($C$2,4),11,11)</f>
        <v>43780</v>
      </c>
      <c r="J30" s="46" t="s">
        <v>35</v>
      </c>
      <c r="M30" s="7">
        <f t="shared" si="0"/>
        <v>43573</v>
      </c>
      <c r="N30" s="8">
        <f t="shared" ref="N30:AS30" si="11">IF(M30="","",IF(M30+1&gt;$C6,"",M30+1))</f>
        <v>43574</v>
      </c>
      <c r="O30" s="8">
        <f t="shared" si="11"/>
        <v>43575</v>
      </c>
      <c r="P30" s="8">
        <f t="shared" si="11"/>
        <v>43576</v>
      </c>
      <c r="Q30" s="8">
        <f t="shared" si="11"/>
        <v>43577</v>
      </c>
      <c r="R30" s="8">
        <f t="shared" si="11"/>
        <v>43578</v>
      </c>
      <c r="S30" s="8">
        <f t="shared" si="11"/>
        <v>43579</v>
      </c>
      <c r="T30" s="8">
        <f t="shared" si="11"/>
        <v>43580</v>
      </c>
      <c r="U30" s="8">
        <f t="shared" si="11"/>
        <v>43581</v>
      </c>
      <c r="V30" s="8">
        <f t="shared" si="11"/>
        <v>43582</v>
      </c>
      <c r="W30" s="8">
        <f t="shared" si="11"/>
        <v>43583</v>
      </c>
      <c r="X30" s="8" t="str">
        <f t="shared" si="11"/>
        <v/>
      </c>
      <c r="Y30" s="8" t="str">
        <f t="shared" si="11"/>
        <v/>
      </c>
      <c r="Z30" s="8" t="str">
        <f t="shared" si="11"/>
        <v/>
      </c>
      <c r="AA30" s="8" t="str">
        <f t="shared" si="11"/>
        <v/>
      </c>
      <c r="AB30" s="8" t="str">
        <f t="shared" si="11"/>
        <v/>
      </c>
      <c r="AC30" s="8" t="str">
        <f t="shared" si="11"/>
        <v/>
      </c>
      <c r="AD30" s="8" t="str">
        <f t="shared" si="11"/>
        <v/>
      </c>
      <c r="AE30" s="8" t="str">
        <f t="shared" si="11"/>
        <v/>
      </c>
      <c r="AF30" s="8" t="str">
        <f t="shared" si="11"/>
        <v/>
      </c>
      <c r="AG30" s="8" t="str">
        <f t="shared" si="11"/>
        <v/>
      </c>
      <c r="AH30" s="8" t="str">
        <f t="shared" si="11"/>
        <v/>
      </c>
      <c r="AI30" s="8" t="str">
        <f t="shared" si="11"/>
        <v/>
      </c>
      <c r="AJ30" s="8" t="str">
        <f t="shared" si="11"/>
        <v/>
      </c>
      <c r="AK30" s="8" t="str">
        <f t="shared" si="11"/>
        <v/>
      </c>
      <c r="AL30" s="8" t="str">
        <f t="shared" si="11"/>
        <v/>
      </c>
      <c r="AM30" s="8" t="str">
        <f t="shared" si="11"/>
        <v/>
      </c>
      <c r="AN30" s="8" t="str">
        <f t="shared" si="11"/>
        <v/>
      </c>
      <c r="AO30" s="8" t="str">
        <f t="shared" si="11"/>
        <v/>
      </c>
      <c r="AP30" s="8" t="str">
        <f t="shared" si="11"/>
        <v/>
      </c>
      <c r="AQ30" s="8" t="str">
        <f t="shared" si="11"/>
        <v/>
      </c>
      <c r="AR30" s="8" t="str">
        <f t="shared" si="11"/>
        <v/>
      </c>
      <c r="AS30" s="8" t="str">
        <f t="shared" si="11"/>
        <v/>
      </c>
      <c r="AT30" s="8" t="str">
        <f t="shared" ref="AT30:BY30" si="12">IF(AS30="","",IF(AS30+1&gt;$C6,"",AS30+1))</f>
        <v/>
      </c>
      <c r="AU30" s="8" t="str">
        <f t="shared" si="12"/>
        <v/>
      </c>
      <c r="AV30" s="8" t="str">
        <f t="shared" si="12"/>
        <v/>
      </c>
      <c r="AW30" s="8" t="str">
        <f t="shared" si="12"/>
        <v/>
      </c>
      <c r="AX30" s="8" t="str">
        <f t="shared" si="12"/>
        <v/>
      </c>
      <c r="AY30" s="8" t="str">
        <f t="shared" si="12"/>
        <v/>
      </c>
      <c r="AZ30" s="8" t="str">
        <f t="shared" si="12"/>
        <v/>
      </c>
      <c r="BA30" s="8" t="str">
        <f t="shared" si="12"/>
        <v/>
      </c>
      <c r="BB30" s="8" t="str">
        <f t="shared" si="12"/>
        <v/>
      </c>
      <c r="BC30" s="8" t="str">
        <f t="shared" si="12"/>
        <v/>
      </c>
      <c r="BD30" s="8" t="str">
        <f t="shared" si="12"/>
        <v/>
      </c>
      <c r="BE30" s="8" t="str">
        <f t="shared" si="12"/>
        <v/>
      </c>
      <c r="BF30" s="8" t="str">
        <f t="shared" si="12"/>
        <v/>
      </c>
      <c r="BG30" s="8" t="str">
        <f t="shared" si="12"/>
        <v/>
      </c>
      <c r="BH30" s="8" t="str">
        <f t="shared" si="12"/>
        <v/>
      </c>
      <c r="BI30" s="8" t="str">
        <f t="shared" si="12"/>
        <v/>
      </c>
      <c r="BJ30" s="8" t="str">
        <f t="shared" si="12"/>
        <v/>
      </c>
      <c r="BK30" s="8" t="str">
        <f t="shared" si="12"/>
        <v/>
      </c>
      <c r="BL30" s="8" t="str">
        <f t="shared" si="12"/>
        <v/>
      </c>
      <c r="BM30" s="8" t="str">
        <f t="shared" si="12"/>
        <v/>
      </c>
      <c r="BN30" s="8" t="str">
        <f t="shared" si="12"/>
        <v/>
      </c>
      <c r="BO30" s="8" t="str">
        <f t="shared" si="12"/>
        <v/>
      </c>
      <c r="BP30" s="8" t="str">
        <f t="shared" si="12"/>
        <v/>
      </c>
      <c r="BQ30" s="8" t="str">
        <f t="shared" si="12"/>
        <v/>
      </c>
      <c r="BR30" s="8" t="str">
        <f t="shared" si="12"/>
        <v/>
      </c>
      <c r="BS30" s="8" t="str">
        <f t="shared" si="12"/>
        <v/>
      </c>
      <c r="BT30" s="8" t="str">
        <f t="shared" si="12"/>
        <v/>
      </c>
      <c r="BU30" s="8" t="str">
        <f t="shared" si="12"/>
        <v/>
      </c>
      <c r="BV30" s="8" t="str">
        <f t="shared" si="12"/>
        <v/>
      </c>
      <c r="BW30" s="8" t="str">
        <f t="shared" si="12"/>
        <v/>
      </c>
      <c r="BX30" s="8" t="str">
        <f t="shared" si="12"/>
        <v/>
      </c>
      <c r="BY30" s="8" t="str">
        <f t="shared" si="12"/>
        <v/>
      </c>
      <c r="BZ30" s="8" t="str">
        <f t="shared" ref="BZ30:DE30" si="13">IF(BY30="","",IF(BY30+1&gt;$C6,"",BY30+1))</f>
        <v/>
      </c>
      <c r="CA30" s="8" t="str">
        <f t="shared" si="13"/>
        <v/>
      </c>
      <c r="CB30" s="8" t="str">
        <f t="shared" si="13"/>
        <v/>
      </c>
      <c r="CC30" s="8" t="str">
        <f t="shared" si="13"/>
        <v/>
      </c>
      <c r="CD30" s="8" t="str">
        <f t="shared" si="13"/>
        <v/>
      </c>
      <c r="CE30" s="8" t="str">
        <f t="shared" si="13"/>
        <v/>
      </c>
      <c r="CF30" s="8" t="str">
        <f t="shared" si="13"/>
        <v/>
      </c>
      <c r="CG30" s="8" t="str">
        <f t="shared" si="13"/>
        <v/>
      </c>
      <c r="CH30" s="8" t="str">
        <f t="shared" si="13"/>
        <v/>
      </c>
      <c r="CI30" s="8" t="str">
        <f t="shared" si="13"/>
        <v/>
      </c>
      <c r="CJ30" s="8" t="str">
        <f t="shared" si="13"/>
        <v/>
      </c>
      <c r="CK30" s="8" t="str">
        <f t="shared" si="13"/>
        <v/>
      </c>
      <c r="CL30" s="8" t="str">
        <f t="shared" si="13"/>
        <v/>
      </c>
      <c r="CM30" s="8" t="str">
        <f t="shared" si="13"/>
        <v/>
      </c>
      <c r="CN30" s="8" t="str">
        <f t="shared" si="13"/>
        <v/>
      </c>
      <c r="CO30" s="8" t="str">
        <f t="shared" si="13"/>
        <v/>
      </c>
      <c r="CP30" s="8" t="str">
        <f t="shared" si="13"/>
        <v/>
      </c>
      <c r="CQ30" s="8" t="str">
        <f t="shared" si="13"/>
        <v/>
      </c>
      <c r="CR30" s="8" t="str">
        <f t="shared" si="13"/>
        <v/>
      </c>
      <c r="CS30" s="8" t="str">
        <f t="shared" si="13"/>
        <v/>
      </c>
      <c r="CT30" s="8" t="str">
        <f t="shared" si="13"/>
        <v/>
      </c>
      <c r="CU30" s="8" t="str">
        <f t="shared" si="13"/>
        <v/>
      </c>
      <c r="CV30" s="8" t="str">
        <f t="shared" si="13"/>
        <v/>
      </c>
      <c r="CW30" s="8" t="str">
        <f t="shared" si="13"/>
        <v/>
      </c>
      <c r="CX30" s="8" t="str">
        <f t="shared" si="13"/>
        <v/>
      </c>
      <c r="CY30" s="8" t="str">
        <f t="shared" si="13"/>
        <v/>
      </c>
      <c r="CZ30" s="8" t="str">
        <f t="shared" si="13"/>
        <v/>
      </c>
      <c r="DA30" s="8" t="str">
        <f t="shared" si="13"/>
        <v/>
      </c>
      <c r="DB30" s="8" t="str">
        <f t="shared" si="13"/>
        <v/>
      </c>
      <c r="DC30" s="8" t="str">
        <f t="shared" si="13"/>
        <v/>
      </c>
      <c r="DD30" s="8" t="str">
        <f t="shared" si="13"/>
        <v/>
      </c>
      <c r="DE30" s="8" t="str">
        <f t="shared" si="13"/>
        <v/>
      </c>
      <c r="DF30" s="8" t="str">
        <f t="shared" ref="DF30:EK30" si="14">IF(DE30="","",IF(DE30+1&gt;$C6,"",DE30+1))</f>
        <v/>
      </c>
      <c r="DG30" s="8" t="str">
        <f t="shared" si="14"/>
        <v/>
      </c>
      <c r="DH30" s="8" t="str">
        <f t="shared" si="14"/>
        <v/>
      </c>
      <c r="DI30" s="8" t="str">
        <f t="shared" si="14"/>
        <v/>
      </c>
      <c r="DJ30" s="8" t="str">
        <f t="shared" si="14"/>
        <v/>
      </c>
      <c r="DK30" s="8" t="str">
        <f t="shared" si="14"/>
        <v/>
      </c>
      <c r="DL30" s="8" t="str">
        <f t="shared" si="14"/>
        <v/>
      </c>
      <c r="DM30" s="8" t="str">
        <f t="shared" si="14"/>
        <v/>
      </c>
      <c r="DN30" s="8" t="str">
        <f t="shared" si="14"/>
        <v/>
      </c>
      <c r="DO30" s="8" t="str">
        <f t="shared" si="14"/>
        <v/>
      </c>
      <c r="DP30" s="8" t="str">
        <f t="shared" si="14"/>
        <v/>
      </c>
      <c r="DQ30" s="8" t="str">
        <f t="shared" si="14"/>
        <v/>
      </c>
      <c r="DR30" s="8" t="str">
        <f t="shared" si="14"/>
        <v/>
      </c>
      <c r="DS30" s="8" t="str">
        <f t="shared" si="14"/>
        <v/>
      </c>
      <c r="DT30" s="8" t="str">
        <f t="shared" si="14"/>
        <v/>
      </c>
      <c r="DU30" s="8" t="str">
        <f t="shared" si="14"/>
        <v/>
      </c>
      <c r="DV30" s="8" t="str">
        <f t="shared" si="14"/>
        <v/>
      </c>
      <c r="DW30" s="8" t="str">
        <f t="shared" si="14"/>
        <v/>
      </c>
      <c r="DX30" s="8" t="str">
        <f t="shared" si="14"/>
        <v/>
      </c>
      <c r="DY30" s="8" t="str">
        <f t="shared" si="14"/>
        <v/>
      </c>
      <c r="DZ30" s="8" t="str">
        <f t="shared" si="14"/>
        <v/>
      </c>
      <c r="EA30" s="8" t="str">
        <f t="shared" si="14"/>
        <v/>
      </c>
      <c r="EB30" s="8" t="str">
        <f t="shared" si="14"/>
        <v/>
      </c>
      <c r="EC30" s="8" t="str">
        <f t="shared" si="14"/>
        <v/>
      </c>
      <c r="ED30" s="8" t="str">
        <f t="shared" si="14"/>
        <v/>
      </c>
      <c r="EE30" s="8" t="str">
        <f t="shared" si="14"/>
        <v/>
      </c>
      <c r="EF30" s="8" t="str">
        <f t="shared" si="14"/>
        <v/>
      </c>
      <c r="EG30" s="8" t="str">
        <f t="shared" si="14"/>
        <v/>
      </c>
      <c r="EH30" s="8" t="str">
        <f t="shared" si="14"/>
        <v/>
      </c>
      <c r="EI30" s="8" t="str">
        <f t="shared" si="14"/>
        <v/>
      </c>
      <c r="EJ30" s="8" t="str">
        <f t="shared" si="14"/>
        <v/>
      </c>
      <c r="EK30" s="8" t="str">
        <f t="shared" si="14"/>
        <v/>
      </c>
      <c r="EL30" s="8" t="str">
        <f t="shared" ref="EL30:FF30" si="15">IF(EK30="","",IF(EK30+1&gt;$C6,"",EK30+1))</f>
        <v/>
      </c>
      <c r="EM30" s="8" t="str">
        <f t="shared" si="15"/>
        <v/>
      </c>
      <c r="EN30" s="8" t="str">
        <f t="shared" si="15"/>
        <v/>
      </c>
      <c r="EO30" s="8" t="str">
        <f t="shared" si="15"/>
        <v/>
      </c>
      <c r="EP30" s="8" t="str">
        <f t="shared" si="15"/>
        <v/>
      </c>
      <c r="EQ30" s="8" t="str">
        <f t="shared" si="15"/>
        <v/>
      </c>
      <c r="ER30" s="8" t="str">
        <f t="shared" si="15"/>
        <v/>
      </c>
      <c r="ES30" s="8" t="str">
        <f t="shared" si="15"/>
        <v/>
      </c>
      <c r="ET30" s="8" t="str">
        <f t="shared" si="15"/>
        <v/>
      </c>
      <c r="EU30" s="8" t="str">
        <f t="shared" si="15"/>
        <v/>
      </c>
      <c r="EV30" s="8" t="str">
        <f t="shared" si="15"/>
        <v/>
      </c>
      <c r="EW30" s="8" t="str">
        <f t="shared" si="15"/>
        <v/>
      </c>
      <c r="EX30" s="8" t="str">
        <f t="shared" si="15"/>
        <v/>
      </c>
      <c r="EY30" s="8" t="str">
        <f t="shared" si="15"/>
        <v/>
      </c>
      <c r="EZ30" s="8" t="str">
        <f t="shared" si="15"/>
        <v/>
      </c>
      <c r="FA30" s="8" t="str">
        <f t="shared" si="15"/>
        <v/>
      </c>
      <c r="FB30" s="8" t="str">
        <f t="shared" si="15"/>
        <v/>
      </c>
      <c r="FC30" s="8" t="str">
        <f t="shared" si="15"/>
        <v/>
      </c>
      <c r="FD30" s="8" t="str">
        <f t="shared" si="15"/>
        <v/>
      </c>
      <c r="FE30" s="8" t="str">
        <f t="shared" si="15"/>
        <v/>
      </c>
      <c r="FF30" s="9" t="str">
        <f t="shared" si="15"/>
        <v/>
      </c>
    </row>
    <row r="31" spans="2:162" ht="12.75" customHeight="1" x14ac:dyDescent="0.2">
      <c r="E31" s="56">
        <f>+E33-5</f>
        <v>43524</v>
      </c>
      <c r="F31" s="57" t="s">
        <v>36</v>
      </c>
      <c r="G31" s="58" t="s">
        <v>37</v>
      </c>
      <c r="H31" s="40"/>
      <c r="I31" s="44">
        <f>DATE(LEFT($C$2,4),12,25)-WEEKDAY(DATE(LEFT($C$2,4),12,25),2)-28</f>
        <v>43793</v>
      </c>
      <c r="J31" s="46" t="s">
        <v>38</v>
      </c>
      <c r="M31" s="7">
        <f t="shared" si="0"/>
        <v>43586</v>
      </c>
      <c r="N31" s="8" t="str">
        <f t="shared" ref="N31:AS31" si="16">IF(M31="","",IF(M31+1&gt;$C7,"",M31+1))</f>
        <v/>
      </c>
      <c r="O31" s="8" t="str">
        <f t="shared" si="16"/>
        <v/>
      </c>
      <c r="P31" s="8" t="str">
        <f t="shared" si="16"/>
        <v/>
      </c>
      <c r="Q31" s="8" t="str">
        <f t="shared" si="16"/>
        <v/>
      </c>
      <c r="R31" s="8" t="str">
        <f t="shared" si="16"/>
        <v/>
      </c>
      <c r="S31" s="8" t="str">
        <f t="shared" si="16"/>
        <v/>
      </c>
      <c r="T31" s="8" t="str">
        <f t="shared" si="16"/>
        <v/>
      </c>
      <c r="U31" s="8" t="str">
        <f t="shared" si="16"/>
        <v/>
      </c>
      <c r="V31" s="8" t="str">
        <f t="shared" si="16"/>
        <v/>
      </c>
      <c r="W31" s="8" t="str">
        <f t="shared" si="16"/>
        <v/>
      </c>
      <c r="X31" s="8" t="str">
        <f t="shared" si="16"/>
        <v/>
      </c>
      <c r="Y31" s="8" t="str">
        <f t="shared" si="16"/>
        <v/>
      </c>
      <c r="Z31" s="8" t="str">
        <f t="shared" si="16"/>
        <v/>
      </c>
      <c r="AA31" s="8" t="str">
        <f t="shared" si="16"/>
        <v/>
      </c>
      <c r="AB31" s="8" t="str">
        <f t="shared" si="16"/>
        <v/>
      </c>
      <c r="AC31" s="8" t="str">
        <f t="shared" si="16"/>
        <v/>
      </c>
      <c r="AD31" s="8" t="str">
        <f t="shared" si="16"/>
        <v/>
      </c>
      <c r="AE31" s="8" t="str">
        <f t="shared" si="16"/>
        <v/>
      </c>
      <c r="AF31" s="8" t="str">
        <f t="shared" si="16"/>
        <v/>
      </c>
      <c r="AG31" s="8" t="str">
        <f t="shared" si="16"/>
        <v/>
      </c>
      <c r="AH31" s="8" t="str">
        <f t="shared" si="16"/>
        <v/>
      </c>
      <c r="AI31" s="8" t="str">
        <f t="shared" si="16"/>
        <v/>
      </c>
      <c r="AJ31" s="8" t="str">
        <f t="shared" si="16"/>
        <v/>
      </c>
      <c r="AK31" s="8" t="str">
        <f t="shared" si="16"/>
        <v/>
      </c>
      <c r="AL31" s="8" t="str">
        <f t="shared" si="16"/>
        <v/>
      </c>
      <c r="AM31" s="8" t="str">
        <f t="shared" si="16"/>
        <v/>
      </c>
      <c r="AN31" s="8" t="str">
        <f t="shared" si="16"/>
        <v/>
      </c>
      <c r="AO31" s="8" t="str">
        <f t="shared" si="16"/>
        <v/>
      </c>
      <c r="AP31" s="8" t="str">
        <f t="shared" si="16"/>
        <v/>
      </c>
      <c r="AQ31" s="8" t="str">
        <f t="shared" si="16"/>
        <v/>
      </c>
      <c r="AR31" s="8" t="str">
        <f t="shared" si="16"/>
        <v/>
      </c>
      <c r="AS31" s="8" t="str">
        <f t="shared" si="16"/>
        <v/>
      </c>
      <c r="AT31" s="8" t="str">
        <f t="shared" ref="AT31:BY31" si="17">IF(AS31="","",IF(AS31+1&gt;$C7,"",AS31+1))</f>
        <v/>
      </c>
      <c r="AU31" s="8" t="str">
        <f t="shared" si="17"/>
        <v/>
      </c>
      <c r="AV31" s="8" t="str">
        <f t="shared" si="17"/>
        <v/>
      </c>
      <c r="AW31" s="8" t="str">
        <f t="shared" si="17"/>
        <v/>
      </c>
      <c r="AX31" s="8" t="str">
        <f t="shared" si="17"/>
        <v/>
      </c>
      <c r="AY31" s="8" t="str">
        <f t="shared" si="17"/>
        <v/>
      </c>
      <c r="AZ31" s="8" t="str">
        <f t="shared" si="17"/>
        <v/>
      </c>
      <c r="BA31" s="8" t="str">
        <f t="shared" si="17"/>
        <v/>
      </c>
      <c r="BB31" s="8" t="str">
        <f t="shared" si="17"/>
        <v/>
      </c>
      <c r="BC31" s="8" t="str">
        <f t="shared" si="17"/>
        <v/>
      </c>
      <c r="BD31" s="8" t="str">
        <f t="shared" si="17"/>
        <v/>
      </c>
      <c r="BE31" s="8" t="str">
        <f t="shared" si="17"/>
        <v/>
      </c>
      <c r="BF31" s="8" t="str">
        <f t="shared" si="17"/>
        <v/>
      </c>
      <c r="BG31" s="8" t="str">
        <f t="shared" si="17"/>
        <v/>
      </c>
      <c r="BH31" s="8" t="str">
        <f t="shared" si="17"/>
        <v/>
      </c>
      <c r="BI31" s="8" t="str">
        <f t="shared" si="17"/>
        <v/>
      </c>
      <c r="BJ31" s="8" t="str">
        <f t="shared" si="17"/>
        <v/>
      </c>
      <c r="BK31" s="8" t="str">
        <f t="shared" si="17"/>
        <v/>
      </c>
      <c r="BL31" s="8" t="str">
        <f t="shared" si="17"/>
        <v/>
      </c>
      <c r="BM31" s="8" t="str">
        <f t="shared" si="17"/>
        <v/>
      </c>
      <c r="BN31" s="8" t="str">
        <f t="shared" si="17"/>
        <v/>
      </c>
      <c r="BO31" s="8" t="str">
        <f t="shared" si="17"/>
        <v/>
      </c>
      <c r="BP31" s="8" t="str">
        <f t="shared" si="17"/>
        <v/>
      </c>
      <c r="BQ31" s="8" t="str">
        <f t="shared" si="17"/>
        <v/>
      </c>
      <c r="BR31" s="8" t="str">
        <f t="shared" si="17"/>
        <v/>
      </c>
      <c r="BS31" s="8" t="str">
        <f t="shared" si="17"/>
        <v/>
      </c>
      <c r="BT31" s="8" t="str">
        <f t="shared" si="17"/>
        <v/>
      </c>
      <c r="BU31" s="8" t="str">
        <f t="shared" si="17"/>
        <v/>
      </c>
      <c r="BV31" s="8" t="str">
        <f t="shared" si="17"/>
        <v/>
      </c>
      <c r="BW31" s="8" t="str">
        <f t="shared" si="17"/>
        <v/>
      </c>
      <c r="BX31" s="8" t="str">
        <f t="shared" si="17"/>
        <v/>
      </c>
      <c r="BY31" s="8" t="str">
        <f t="shared" si="17"/>
        <v/>
      </c>
      <c r="BZ31" s="8" t="str">
        <f t="shared" ref="BZ31:DE31" si="18">IF(BY31="","",IF(BY31+1&gt;$C7,"",BY31+1))</f>
        <v/>
      </c>
      <c r="CA31" s="8" t="str">
        <f t="shared" si="18"/>
        <v/>
      </c>
      <c r="CB31" s="8" t="str">
        <f t="shared" si="18"/>
        <v/>
      </c>
      <c r="CC31" s="8" t="str">
        <f t="shared" si="18"/>
        <v/>
      </c>
      <c r="CD31" s="8" t="str">
        <f t="shared" si="18"/>
        <v/>
      </c>
      <c r="CE31" s="8" t="str">
        <f t="shared" si="18"/>
        <v/>
      </c>
      <c r="CF31" s="8" t="str">
        <f t="shared" si="18"/>
        <v/>
      </c>
      <c r="CG31" s="8" t="str">
        <f t="shared" si="18"/>
        <v/>
      </c>
      <c r="CH31" s="8" t="str">
        <f t="shared" si="18"/>
        <v/>
      </c>
      <c r="CI31" s="8" t="str">
        <f t="shared" si="18"/>
        <v/>
      </c>
      <c r="CJ31" s="8" t="str">
        <f t="shared" si="18"/>
        <v/>
      </c>
      <c r="CK31" s="8" t="str">
        <f t="shared" si="18"/>
        <v/>
      </c>
      <c r="CL31" s="8" t="str">
        <f t="shared" si="18"/>
        <v/>
      </c>
      <c r="CM31" s="8" t="str">
        <f t="shared" si="18"/>
        <v/>
      </c>
      <c r="CN31" s="8" t="str">
        <f t="shared" si="18"/>
        <v/>
      </c>
      <c r="CO31" s="8" t="str">
        <f t="shared" si="18"/>
        <v/>
      </c>
      <c r="CP31" s="8" t="str">
        <f t="shared" si="18"/>
        <v/>
      </c>
      <c r="CQ31" s="8" t="str">
        <f t="shared" si="18"/>
        <v/>
      </c>
      <c r="CR31" s="8" t="str">
        <f t="shared" si="18"/>
        <v/>
      </c>
      <c r="CS31" s="8" t="str">
        <f t="shared" si="18"/>
        <v/>
      </c>
      <c r="CT31" s="8" t="str">
        <f t="shared" si="18"/>
        <v/>
      </c>
      <c r="CU31" s="8" t="str">
        <f t="shared" si="18"/>
        <v/>
      </c>
      <c r="CV31" s="8" t="str">
        <f t="shared" si="18"/>
        <v/>
      </c>
      <c r="CW31" s="8" t="str">
        <f t="shared" si="18"/>
        <v/>
      </c>
      <c r="CX31" s="8" t="str">
        <f t="shared" si="18"/>
        <v/>
      </c>
      <c r="CY31" s="8" t="str">
        <f t="shared" si="18"/>
        <v/>
      </c>
      <c r="CZ31" s="8" t="str">
        <f t="shared" si="18"/>
        <v/>
      </c>
      <c r="DA31" s="8" t="str">
        <f t="shared" si="18"/>
        <v/>
      </c>
      <c r="DB31" s="8" t="str">
        <f t="shared" si="18"/>
        <v/>
      </c>
      <c r="DC31" s="8" t="str">
        <f t="shared" si="18"/>
        <v/>
      </c>
      <c r="DD31" s="8" t="str">
        <f t="shared" si="18"/>
        <v/>
      </c>
      <c r="DE31" s="8" t="str">
        <f t="shared" si="18"/>
        <v/>
      </c>
      <c r="DF31" s="8" t="str">
        <f t="shared" ref="DF31:EK31" si="19">IF(DE31="","",IF(DE31+1&gt;$C7,"",DE31+1))</f>
        <v/>
      </c>
      <c r="DG31" s="8" t="str">
        <f t="shared" si="19"/>
        <v/>
      </c>
      <c r="DH31" s="8" t="str">
        <f t="shared" si="19"/>
        <v/>
      </c>
      <c r="DI31" s="8" t="str">
        <f t="shared" si="19"/>
        <v/>
      </c>
      <c r="DJ31" s="8" t="str">
        <f t="shared" si="19"/>
        <v/>
      </c>
      <c r="DK31" s="8" t="str">
        <f t="shared" si="19"/>
        <v/>
      </c>
      <c r="DL31" s="8" t="str">
        <f t="shared" si="19"/>
        <v/>
      </c>
      <c r="DM31" s="8" t="str">
        <f t="shared" si="19"/>
        <v/>
      </c>
      <c r="DN31" s="8" t="str">
        <f t="shared" si="19"/>
        <v/>
      </c>
      <c r="DO31" s="8" t="str">
        <f t="shared" si="19"/>
        <v/>
      </c>
      <c r="DP31" s="8" t="str">
        <f t="shared" si="19"/>
        <v/>
      </c>
      <c r="DQ31" s="8" t="str">
        <f t="shared" si="19"/>
        <v/>
      </c>
      <c r="DR31" s="8" t="str">
        <f t="shared" si="19"/>
        <v/>
      </c>
      <c r="DS31" s="8" t="str">
        <f t="shared" si="19"/>
        <v/>
      </c>
      <c r="DT31" s="8" t="str">
        <f t="shared" si="19"/>
        <v/>
      </c>
      <c r="DU31" s="8" t="str">
        <f t="shared" si="19"/>
        <v/>
      </c>
      <c r="DV31" s="8" t="str">
        <f t="shared" si="19"/>
        <v/>
      </c>
      <c r="DW31" s="8" t="str">
        <f t="shared" si="19"/>
        <v/>
      </c>
      <c r="DX31" s="8" t="str">
        <f t="shared" si="19"/>
        <v/>
      </c>
      <c r="DY31" s="8" t="str">
        <f t="shared" si="19"/>
        <v/>
      </c>
      <c r="DZ31" s="8" t="str">
        <f t="shared" si="19"/>
        <v/>
      </c>
      <c r="EA31" s="8" t="str">
        <f t="shared" si="19"/>
        <v/>
      </c>
      <c r="EB31" s="8" t="str">
        <f t="shared" si="19"/>
        <v/>
      </c>
      <c r="EC31" s="8" t="str">
        <f t="shared" si="19"/>
        <v/>
      </c>
      <c r="ED31" s="8" t="str">
        <f t="shared" si="19"/>
        <v/>
      </c>
      <c r="EE31" s="8" t="str">
        <f t="shared" si="19"/>
        <v/>
      </c>
      <c r="EF31" s="8" t="str">
        <f t="shared" si="19"/>
        <v/>
      </c>
      <c r="EG31" s="8" t="str">
        <f t="shared" si="19"/>
        <v/>
      </c>
      <c r="EH31" s="8" t="str">
        <f t="shared" si="19"/>
        <v/>
      </c>
      <c r="EI31" s="8" t="str">
        <f t="shared" si="19"/>
        <v/>
      </c>
      <c r="EJ31" s="8" t="str">
        <f t="shared" si="19"/>
        <v/>
      </c>
      <c r="EK31" s="8" t="str">
        <f t="shared" si="19"/>
        <v/>
      </c>
      <c r="EL31" s="8" t="str">
        <f t="shared" ref="EL31:FF31" si="20">IF(EK31="","",IF(EK31+1&gt;$C7,"",EK31+1))</f>
        <v/>
      </c>
      <c r="EM31" s="8" t="str">
        <f t="shared" si="20"/>
        <v/>
      </c>
      <c r="EN31" s="8" t="str">
        <f t="shared" si="20"/>
        <v/>
      </c>
      <c r="EO31" s="8" t="str">
        <f t="shared" si="20"/>
        <v/>
      </c>
      <c r="EP31" s="8" t="str">
        <f t="shared" si="20"/>
        <v/>
      </c>
      <c r="EQ31" s="8" t="str">
        <f t="shared" si="20"/>
        <v/>
      </c>
      <c r="ER31" s="8" t="str">
        <f t="shared" si="20"/>
        <v/>
      </c>
      <c r="ES31" s="8" t="str">
        <f t="shared" si="20"/>
        <v/>
      </c>
      <c r="ET31" s="8" t="str">
        <f t="shared" si="20"/>
        <v/>
      </c>
      <c r="EU31" s="8" t="str">
        <f t="shared" si="20"/>
        <v/>
      </c>
      <c r="EV31" s="8" t="str">
        <f t="shared" si="20"/>
        <v/>
      </c>
      <c r="EW31" s="8" t="str">
        <f t="shared" si="20"/>
        <v/>
      </c>
      <c r="EX31" s="8" t="str">
        <f t="shared" si="20"/>
        <v/>
      </c>
      <c r="EY31" s="8" t="str">
        <f t="shared" si="20"/>
        <v/>
      </c>
      <c r="EZ31" s="8" t="str">
        <f t="shared" si="20"/>
        <v/>
      </c>
      <c r="FA31" s="8" t="str">
        <f t="shared" si="20"/>
        <v/>
      </c>
      <c r="FB31" s="8" t="str">
        <f t="shared" si="20"/>
        <v/>
      </c>
      <c r="FC31" s="8" t="str">
        <f t="shared" si="20"/>
        <v/>
      </c>
      <c r="FD31" s="8" t="str">
        <f t="shared" si="20"/>
        <v/>
      </c>
      <c r="FE31" s="8" t="str">
        <f t="shared" si="20"/>
        <v/>
      </c>
      <c r="FF31" s="9" t="str">
        <f t="shared" si="20"/>
        <v/>
      </c>
    </row>
    <row r="32" spans="2:162" ht="12.75" customHeight="1" x14ac:dyDescent="0.2">
      <c r="E32" s="56">
        <f>+E34-5</f>
        <v>43881</v>
      </c>
      <c r="F32" s="57" t="s">
        <v>36</v>
      </c>
      <c r="G32" s="58" t="s">
        <v>37</v>
      </c>
      <c r="H32" s="40"/>
      <c r="I32" s="44">
        <f>DATE(LEFT($C$2,4),12,25)-WEEKDAY(DATE(LEFT($C$2,4),12,25),2)-21</f>
        <v>43800</v>
      </c>
      <c r="J32" s="46" t="s">
        <v>39</v>
      </c>
      <c r="M32" s="7">
        <f t="shared" si="0"/>
        <v>43626</v>
      </c>
      <c r="N32" s="8" t="str">
        <f t="shared" ref="N32:AS32" si="21">IF(M32="","",IF(M32+1&gt;$C8,"",M32+1))</f>
        <v/>
      </c>
      <c r="O32" s="8" t="str">
        <f t="shared" si="21"/>
        <v/>
      </c>
      <c r="P32" s="8" t="str">
        <f t="shared" si="21"/>
        <v/>
      </c>
      <c r="Q32" s="8" t="str">
        <f t="shared" si="21"/>
        <v/>
      </c>
      <c r="R32" s="8" t="str">
        <f t="shared" si="21"/>
        <v/>
      </c>
      <c r="S32" s="8" t="str">
        <f t="shared" si="21"/>
        <v/>
      </c>
      <c r="T32" s="8" t="str">
        <f t="shared" si="21"/>
        <v/>
      </c>
      <c r="U32" s="8" t="str">
        <f t="shared" si="21"/>
        <v/>
      </c>
      <c r="V32" s="8" t="str">
        <f t="shared" si="21"/>
        <v/>
      </c>
      <c r="W32" s="8" t="str">
        <f t="shared" si="21"/>
        <v/>
      </c>
      <c r="X32" s="8" t="str">
        <f t="shared" si="21"/>
        <v/>
      </c>
      <c r="Y32" s="8" t="str">
        <f t="shared" si="21"/>
        <v/>
      </c>
      <c r="Z32" s="8" t="str">
        <f t="shared" si="21"/>
        <v/>
      </c>
      <c r="AA32" s="8" t="str">
        <f t="shared" si="21"/>
        <v/>
      </c>
      <c r="AB32" s="8" t="str">
        <f t="shared" si="21"/>
        <v/>
      </c>
      <c r="AC32" s="8" t="str">
        <f t="shared" si="21"/>
        <v/>
      </c>
      <c r="AD32" s="8" t="str">
        <f t="shared" si="21"/>
        <v/>
      </c>
      <c r="AE32" s="8" t="str">
        <f t="shared" si="21"/>
        <v/>
      </c>
      <c r="AF32" s="8" t="str">
        <f t="shared" si="21"/>
        <v/>
      </c>
      <c r="AG32" s="8" t="str">
        <f t="shared" si="21"/>
        <v/>
      </c>
      <c r="AH32" s="8" t="str">
        <f t="shared" si="21"/>
        <v/>
      </c>
      <c r="AI32" s="8" t="str">
        <f t="shared" si="21"/>
        <v/>
      </c>
      <c r="AJ32" s="8" t="str">
        <f t="shared" si="21"/>
        <v/>
      </c>
      <c r="AK32" s="8" t="str">
        <f t="shared" si="21"/>
        <v/>
      </c>
      <c r="AL32" s="8" t="str">
        <f t="shared" si="21"/>
        <v/>
      </c>
      <c r="AM32" s="8" t="str">
        <f t="shared" si="21"/>
        <v/>
      </c>
      <c r="AN32" s="8" t="str">
        <f t="shared" si="21"/>
        <v/>
      </c>
      <c r="AO32" s="8" t="str">
        <f t="shared" si="21"/>
        <v/>
      </c>
      <c r="AP32" s="8" t="str">
        <f t="shared" si="21"/>
        <v/>
      </c>
      <c r="AQ32" s="8" t="str">
        <f t="shared" si="21"/>
        <v/>
      </c>
      <c r="AR32" s="8" t="str">
        <f t="shared" si="21"/>
        <v/>
      </c>
      <c r="AS32" s="8" t="str">
        <f t="shared" si="21"/>
        <v/>
      </c>
      <c r="AT32" s="8" t="str">
        <f t="shared" ref="AT32:BY32" si="22">IF(AS32="","",IF(AS32+1&gt;$C8,"",AS32+1))</f>
        <v/>
      </c>
      <c r="AU32" s="8" t="str">
        <f t="shared" si="22"/>
        <v/>
      </c>
      <c r="AV32" s="8" t="str">
        <f t="shared" si="22"/>
        <v/>
      </c>
      <c r="AW32" s="8" t="str">
        <f t="shared" si="22"/>
        <v/>
      </c>
      <c r="AX32" s="8" t="str">
        <f t="shared" si="22"/>
        <v/>
      </c>
      <c r="AY32" s="8" t="str">
        <f t="shared" si="22"/>
        <v/>
      </c>
      <c r="AZ32" s="8" t="str">
        <f t="shared" si="22"/>
        <v/>
      </c>
      <c r="BA32" s="8" t="str">
        <f t="shared" si="22"/>
        <v/>
      </c>
      <c r="BB32" s="8" t="str">
        <f t="shared" si="22"/>
        <v/>
      </c>
      <c r="BC32" s="8" t="str">
        <f t="shared" si="22"/>
        <v/>
      </c>
      <c r="BD32" s="8" t="str">
        <f t="shared" si="22"/>
        <v/>
      </c>
      <c r="BE32" s="8" t="str">
        <f t="shared" si="22"/>
        <v/>
      </c>
      <c r="BF32" s="8" t="str">
        <f t="shared" si="22"/>
        <v/>
      </c>
      <c r="BG32" s="8" t="str">
        <f t="shared" si="22"/>
        <v/>
      </c>
      <c r="BH32" s="8" t="str">
        <f t="shared" si="22"/>
        <v/>
      </c>
      <c r="BI32" s="8" t="str">
        <f t="shared" si="22"/>
        <v/>
      </c>
      <c r="BJ32" s="8" t="str">
        <f t="shared" si="22"/>
        <v/>
      </c>
      <c r="BK32" s="8" t="str">
        <f t="shared" si="22"/>
        <v/>
      </c>
      <c r="BL32" s="8" t="str">
        <f t="shared" si="22"/>
        <v/>
      </c>
      <c r="BM32" s="8" t="str">
        <f t="shared" si="22"/>
        <v/>
      </c>
      <c r="BN32" s="8" t="str">
        <f t="shared" si="22"/>
        <v/>
      </c>
      <c r="BO32" s="8" t="str">
        <f t="shared" si="22"/>
        <v/>
      </c>
      <c r="BP32" s="8" t="str">
        <f t="shared" si="22"/>
        <v/>
      </c>
      <c r="BQ32" s="8" t="str">
        <f t="shared" si="22"/>
        <v/>
      </c>
      <c r="BR32" s="8" t="str">
        <f t="shared" si="22"/>
        <v/>
      </c>
      <c r="BS32" s="8" t="str">
        <f t="shared" si="22"/>
        <v/>
      </c>
      <c r="BT32" s="8" t="str">
        <f t="shared" si="22"/>
        <v/>
      </c>
      <c r="BU32" s="8" t="str">
        <f t="shared" si="22"/>
        <v/>
      </c>
      <c r="BV32" s="8" t="str">
        <f t="shared" si="22"/>
        <v/>
      </c>
      <c r="BW32" s="8" t="str">
        <f t="shared" si="22"/>
        <v/>
      </c>
      <c r="BX32" s="8" t="str">
        <f t="shared" si="22"/>
        <v/>
      </c>
      <c r="BY32" s="8" t="str">
        <f t="shared" si="22"/>
        <v/>
      </c>
      <c r="BZ32" s="8" t="str">
        <f t="shared" ref="BZ32:DE32" si="23">IF(BY32="","",IF(BY32+1&gt;$C8,"",BY32+1))</f>
        <v/>
      </c>
      <c r="CA32" s="8" t="str">
        <f t="shared" si="23"/>
        <v/>
      </c>
      <c r="CB32" s="8" t="str">
        <f t="shared" si="23"/>
        <v/>
      </c>
      <c r="CC32" s="8" t="str">
        <f t="shared" si="23"/>
        <v/>
      </c>
      <c r="CD32" s="8" t="str">
        <f t="shared" si="23"/>
        <v/>
      </c>
      <c r="CE32" s="8" t="str">
        <f t="shared" si="23"/>
        <v/>
      </c>
      <c r="CF32" s="8" t="str">
        <f t="shared" si="23"/>
        <v/>
      </c>
      <c r="CG32" s="8" t="str">
        <f t="shared" si="23"/>
        <v/>
      </c>
      <c r="CH32" s="8" t="str">
        <f t="shared" si="23"/>
        <v/>
      </c>
      <c r="CI32" s="8" t="str">
        <f t="shared" si="23"/>
        <v/>
      </c>
      <c r="CJ32" s="8" t="str">
        <f t="shared" si="23"/>
        <v/>
      </c>
      <c r="CK32" s="8" t="str">
        <f t="shared" si="23"/>
        <v/>
      </c>
      <c r="CL32" s="8" t="str">
        <f t="shared" si="23"/>
        <v/>
      </c>
      <c r="CM32" s="8" t="str">
        <f t="shared" si="23"/>
        <v/>
      </c>
      <c r="CN32" s="8" t="str">
        <f t="shared" si="23"/>
        <v/>
      </c>
      <c r="CO32" s="8" t="str">
        <f t="shared" si="23"/>
        <v/>
      </c>
      <c r="CP32" s="8" t="str">
        <f t="shared" si="23"/>
        <v/>
      </c>
      <c r="CQ32" s="8" t="str">
        <f t="shared" si="23"/>
        <v/>
      </c>
      <c r="CR32" s="8" t="str">
        <f t="shared" si="23"/>
        <v/>
      </c>
      <c r="CS32" s="8" t="str">
        <f t="shared" si="23"/>
        <v/>
      </c>
      <c r="CT32" s="8" t="str">
        <f t="shared" si="23"/>
        <v/>
      </c>
      <c r="CU32" s="8" t="str">
        <f t="shared" si="23"/>
        <v/>
      </c>
      <c r="CV32" s="8" t="str">
        <f t="shared" si="23"/>
        <v/>
      </c>
      <c r="CW32" s="8" t="str">
        <f t="shared" si="23"/>
        <v/>
      </c>
      <c r="CX32" s="8" t="str">
        <f t="shared" si="23"/>
        <v/>
      </c>
      <c r="CY32" s="8" t="str">
        <f t="shared" si="23"/>
        <v/>
      </c>
      <c r="CZ32" s="8" t="str">
        <f t="shared" si="23"/>
        <v/>
      </c>
      <c r="DA32" s="8" t="str">
        <f t="shared" si="23"/>
        <v/>
      </c>
      <c r="DB32" s="8" t="str">
        <f t="shared" si="23"/>
        <v/>
      </c>
      <c r="DC32" s="8" t="str">
        <f t="shared" si="23"/>
        <v/>
      </c>
      <c r="DD32" s="8" t="str">
        <f t="shared" si="23"/>
        <v/>
      </c>
      <c r="DE32" s="8" t="str">
        <f t="shared" si="23"/>
        <v/>
      </c>
      <c r="DF32" s="8" t="str">
        <f t="shared" ref="DF32:EK32" si="24">IF(DE32="","",IF(DE32+1&gt;$C8,"",DE32+1))</f>
        <v/>
      </c>
      <c r="DG32" s="8" t="str">
        <f t="shared" si="24"/>
        <v/>
      </c>
      <c r="DH32" s="8" t="str">
        <f t="shared" si="24"/>
        <v/>
      </c>
      <c r="DI32" s="8" t="str">
        <f t="shared" si="24"/>
        <v/>
      </c>
      <c r="DJ32" s="8" t="str">
        <f t="shared" si="24"/>
        <v/>
      </c>
      <c r="DK32" s="8" t="str">
        <f t="shared" si="24"/>
        <v/>
      </c>
      <c r="DL32" s="8" t="str">
        <f t="shared" si="24"/>
        <v/>
      </c>
      <c r="DM32" s="8" t="str">
        <f t="shared" si="24"/>
        <v/>
      </c>
      <c r="DN32" s="8" t="str">
        <f t="shared" si="24"/>
        <v/>
      </c>
      <c r="DO32" s="8" t="str">
        <f t="shared" si="24"/>
        <v/>
      </c>
      <c r="DP32" s="8" t="str">
        <f t="shared" si="24"/>
        <v/>
      </c>
      <c r="DQ32" s="8" t="str">
        <f t="shared" si="24"/>
        <v/>
      </c>
      <c r="DR32" s="8" t="str">
        <f t="shared" si="24"/>
        <v/>
      </c>
      <c r="DS32" s="8" t="str">
        <f t="shared" si="24"/>
        <v/>
      </c>
      <c r="DT32" s="8" t="str">
        <f t="shared" si="24"/>
        <v/>
      </c>
      <c r="DU32" s="8" t="str">
        <f t="shared" si="24"/>
        <v/>
      </c>
      <c r="DV32" s="8" t="str">
        <f t="shared" si="24"/>
        <v/>
      </c>
      <c r="DW32" s="8" t="str">
        <f t="shared" si="24"/>
        <v/>
      </c>
      <c r="DX32" s="8" t="str">
        <f t="shared" si="24"/>
        <v/>
      </c>
      <c r="DY32" s="8" t="str">
        <f t="shared" si="24"/>
        <v/>
      </c>
      <c r="DZ32" s="8" t="str">
        <f t="shared" si="24"/>
        <v/>
      </c>
      <c r="EA32" s="8" t="str">
        <f t="shared" si="24"/>
        <v/>
      </c>
      <c r="EB32" s="8" t="str">
        <f t="shared" si="24"/>
        <v/>
      </c>
      <c r="EC32" s="8" t="str">
        <f t="shared" si="24"/>
        <v/>
      </c>
      <c r="ED32" s="8" t="str">
        <f t="shared" si="24"/>
        <v/>
      </c>
      <c r="EE32" s="8" t="str">
        <f t="shared" si="24"/>
        <v/>
      </c>
      <c r="EF32" s="8" t="str">
        <f t="shared" si="24"/>
        <v/>
      </c>
      <c r="EG32" s="8" t="str">
        <f t="shared" si="24"/>
        <v/>
      </c>
      <c r="EH32" s="8" t="str">
        <f t="shared" si="24"/>
        <v/>
      </c>
      <c r="EI32" s="8" t="str">
        <f t="shared" si="24"/>
        <v/>
      </c>
      <c r="EJ32" s="8" t="str">
        <f t="shared" si="24"/>
        <v/>
      </c>
      <c r="EK32" s="8" t="str">
        <f t="shared" si="24"/>
        <v/>
      </c>
      <c r="EL32" s="8" t="str">
        <f t="shared" ref="EL32:FF32" si="25">IF(EK32="","",IF(EK32+1&gt;$C8,"",EK32+1))</f>
        <v/>
      </c>
      <c r="EM32" s="8" t="str">
        <f t="shared" si="25"/>
        <v/>
      </c>
      <c r="EN32" s="8" t="str">
        <f t="shared" si="25"/>
        <v/>
      </c>
      <c r="EO32" s="8" t="str">
        <f t="shared" si="25"/>
        <v/>
      </c>
      <c r="EP32" s="8" t="str">
        <f t="shared" si="25"/>
        <v/>
      </c>
      <c r="EQ32" s="8" t="str">
        <f t="shared" si="25"/>
        <v/>
      </c>
      <c r="ER32" s="8" t="str">
        <f t="shared" si="25"/>
        <v/>
      </c>
      <c r="ES32" s="8" t="str">
        <f t="shared" si="25"/>
        <v/>
      </c>
      <c r="ET32" s="8" t="str">
        <f t="shared" si="25"/>
        <v/>
      </c>
      <c r="EU32" s="8" t="str">
        <f t="shared" si="25"/>
        <v/>
      </c>
      <c r="EV32" s="8" t="str">
        <f t="shared" si="25"/>
        <v/>
      </c>
      <c r="EW32" s="8" t="str">
        <f t="shared" si="25"/>
        <v/>
      </c>
      <c r="EX32" s="8" t="str">
        <f t="shared" si="25"/>
        <v/>
      </c>
      <c r="EY32" s="8" t="str">
        <f t="shared" si="25"/>
        <v/>
      </c>
      <c r="EZ32" s="8" t="str">
        <f t="shared" si="25"/>
        <v/>
      </c>
      <c r="FA32" s="8" t="str">
        <f t="shared" si="25"/>
        <v/>
      </c>
      <c r="FB32" s="8" t="str">
        <f t="shared" si="25"/>
        <v/>
      </c>
      <c r="FC32" s="8" t="str">
        <f t="shared" si="25"/>
        <v/>
      </c>
      <c r="FD32" s="8" t="str">
        <f t="shared" si="25"/>
        <v/>
      </c>
      <c r="FE32" s="8" t="str">
        <f t="shared" si="25"/>
        <v/>
      </c>
      <c r="FF32" s="9" t="str">
        <f t="shared" si="25"/>
        <v/>
      </c>
    </row>
    <row r="33" spans="5:162" ht="12.75" customHeight="1" x14ac:dyDescent="0.2">
      <c r="E33" s="56">
        <f>+E7-47</f>
        <v>43529</v>
      </c>
      <c r="F33" s="57" t="s">
        <v>40</v>
      </c>
      <c r="G33" s="58" t="s">
        <v>37</v>
      </c>
      <c r="H33" s="40"/>
      <c r="I33" s="44">
        <f>DATE(LEFT($C$2,4),12,25)-WEEKDAY(DATE(LEFT($C$2,4),12,25),2)-14</f>
        <v>43807</v>
      </c>
      <c r="J33" s="46" t="s">
        <v>41</v>
      </c>
      <c r="M33" s="7">
        <f t="shared" si="0"/>
        <v>43631</v>
      </c>
      <c r="N33" s="8">
        <f t="shared" ref="N33:AS33" si="26">IF(M33="","",IF(M33+1&gt;$C9,"",M33+1))</f>
        <v>43632</v>
      </c>
      <c r="O33" s="8">
        <f t="shared" si="26"/>
        <v>43633</v>
      </c>
      <c r="P33" s="8">
        <f t="shared" si="26"/>
        <v>43634</v>
      </c>
      <c r="Q33" s="8">
        <f t="shared" si="26"/>
        <v>43635</v>
      </c>
      <c r="R33" s="8">
        <f t="shared" si="26"/>
        <v>43636</v>
      </c>
      <c r="S33" s="8">
        <f t="shared" si="26"/>
        <v>43637</v>
      </c>
      <c r="T33" s="8">
        <f t="shared" si="26"/>
        <v>43638</v>
      </c>
      <c r="U33" s="8">
        <f t="shared" si="26"/>
        <v>43639</v>
      </c>
      <c r="V33" s="8">
        <f t="shared" si="26"/>
        <v>43640</v>
      </c>
      <c r="W33" s="8">
        <f t="shared" si="26"/>
        <v>43641</v>
      </c>
      <c r="X33" s="8">
        <f t="shared" si="26"/>
        <v>43642</v>
      </c>
      <c r="Y33" s="8">
        <f t="shared" si="26"/>
        <v>43643</v>
      </c>
      <c r="Z33" s="8">
        <f t="shared" si="26"/>
        <v>43644</v>
      </c>
      <c r="AA33" s="8">
        <f t="shared" si="26"/>
        <v>43645</v>
      </c>
      <c r="AB33" s="8">
        <f t="shared" si="26"/>
        <v>43646</v>
      </c>
      <c r="AC33" s="8">
        <f t="shared" si="26"/>
        <v>43647</v>
      </c>
      <c r="AD33" s="8">
        <f t="shared" si="26"/>
        <v>43648</v>
      </c>
      <c r="AE33" s="8">
        <f t="shared" si="26"/>
        <v>43649</v>
      </c>
      <c r="AF33" s="8">
        <f t="shared" si="26"/>
        <v>43650</v>
      </c>
      <c r="AG33" s="8">
        <f t="shared" si="26"/>
        <v>43651</v>
      </c>
      <c r="AH33" s="8">
        <f t="shared" si="26"/>
        <v>43652</v>
      </c>
      <c r="AI33" s="8">
        <f t="shared" si="26"/>
        <v>43653</v>
      </c>
      <c r="AJ33" s="8">
        <f t="shared" si="26"/>
        <v>43654</v>
      </c>
      <c r="AK33" s="8">
        <f t="shared" si="26"/>
        <v>43655</v>
      </c>
      <c r="AL33" s="8">
        <f t="shared" si="26"/>
        <v>43656</v>
      </c>
      <c r="AM33" s="8">
        <f t="shared" si="26"/>
        <v>43657</v>
      </c>
      <c r="AN33" s="8">
        <f t="shared" si="26"/>
        <v>43658</v>
      </c>
      <c r="AO33" s="8">
        <f t="shared" si="26"/>
        <v>43659</v>
      </c>
      <c r="AP33" s="8">
        <f t="shared" si="26"/>
        <v>43660</v>
      </c>
      <c r="AQ33" s="8">
        <f t="shared" si="26"/>
        <v>43661</v>
      </c>
      <c r="AR33" s="8">
        <f t="shared" si="26"/>
        <v>43662</v>
      </c>
      <c r="AS33" s="8">
        <f t="shared" si="26"/>
        <v>43663</v>
      </c>
      <c r="AT33" s="8">
        <f t="shared" ref="AT33:BY33" si="27">IF(AS33="","",IF(AS33+1&gt;$C9,"",AS33+1))</f>
        <v>43664</v>
      </c>
      <c r="AU33" s="8">
        <f t="shared" si="27"/>
        <v>43665</v>
      </c>
      <c r="AV33" s="8">
        <f t="shared" si="27"/>
        <v>43666</v>
      </c>
      <c r="AW33" s="8">
        <f t="shared" si="27"/>
        <v>43667</v>
      </c>
      <c r="AX33" s="8">
        <f t="shared" si="27"/>
        <v>43668</v>
      </c>
      <c r="AY33" s="8">
        <f t="shared" si="27"/>
        <v>43669</v>
      </c>
      <c r="AZ33" s="8">
        <f t="shared" si="27"/>
        <v>43670</v>
      </c>
      <c r="BA33" s="8">
        <f t="shared" si="27"/>
        <v>43671</v>
      </c>
      <c r="BB33" s="8">
        <f t="shared" si="27"/>
        <v>43672</v>
      </c>
      <c r="BC33" s="8">
        <f t="shared" si="27"/>
        <v>43673</v>
      </c>
      <c r="BD33" s="8">
        <f t="shared" si="27"/>
        <v>43674</v>
      </c>
      <c r="BE33" s="8">
        <f t="shared" si="27"/>
        <v>43675</v>
      </c>
      <c r="BF33" s="8">
        <f t="shared" si="27"/>
        <v>43676</v>
      </c>
      <c r="BG33" s="8">
        <f t="shared" si="27"/>
        <v>43677</v>
      </c>
      <c r="BH33" s="8">
        <f t="shared" si="27"/>
        <v>43678</v>
      </c>
      <c r="BI33" s="8">
        <f t="shared" si="27"/>
        <v>43679</v>
      </c>
      <c r="BJ33" s="8">
        <f t="shared" si="27"/>
        <v>43680</v>
      </c>
      <c r="BK33" s="8">
        <f t="shared" si="27"/>
        <v>43681</v>
      </c>
      <c r="BL33" s="8">
        <f t="shared" si="27"/>
        <v>43682</v>
      </c>
      <c r="BM33" s="8">
        <f t="shared" si="27"/>
        <v>43683</v>
      </c>
      <c r="BN33" s="8">
        <f t="shared" si="27"/>
        <v>43684</v>
      </c>
      <c r="BO33" s="8">
        <f t="shared" si="27"/>
        <v>43685</v>
      </c>
      <c r="BP33" s="8">
        <f t="shared" si="27"/>
        <v>43686</v>
      </c>
      <c r="BQ33" s="8">
        <f t="shared" si="27"/>
        <v>43687</v>
      </c>
      <c r="BR33" s="8">
        <f t="shared" si="27"/>
        <v>43688</v>
      </c>
      <c r="BS33" s="8">
        <f t="shared" si="27"/>
        <v>43689</v>
      </c>
      <c r="BT33" s="8">
        <f t="shared" si="27"/>
        <v>43690</v>
      </c>
      <c r="BU33" s="8">
        <f t="shared" si="27"/>
        <v>43691</v>
      </c>
      <c r="BV33" s="8">
        <f t="shared" si="27"/>
        <v>43692</v>
      </c>
      <c r="BW33" s="8">
        <f t="shared" si="27"/>
        <v>43693</v>
      </c>
      <c r="BX33" s="8">
        <f t="shared" si="27"/>
        <v>43694</v>
      </c>
      <c r="BY33" s="8">
        <f t="shared" si="27"/>
        <v>43695</v>
      </c>
      <c r="BZ33" s="8">
        <f t="shared" ref="BZ33:DE33" si="28">IF(BY33="","",IF(BY33+1&gt;$C9,"",BY33+1))</f>
        <v>43696</v>
      </c>
      <c r="CA33" s="8">
        <f t="shared" si="28"/>
        <v>43697</v>
      </c>
      <c r="CB33" s="8">
        <f t="shared" si="28"/>
        <v>43698</v>
      </c>
      <c r="CC33" s="8">
        <f t="shared" si="28"/>
        <v>43699</v>
      </c>
      <c r="CD33" s="8">
        <f t="shared" si="28"/>
        <v>43700</v>
      </c>
      <c r="CE33" s="8">
        <f t="shared" si="28"/>
        <v>43701</v>
      </c>
      <c r="CF33" s="8">
        <f t="shared" si="28"/>
        <v>43702</v>
      </c>
      <c r="CG33" s="8">
        <f t="shared" si="28"/>
        <v>43703</v>
      </c>
      <c r="CH33" s="8">
        <f t="shared" si="28"/>
        <v>43704</v>
      </c>
      <c r="CI33" s="8">
        <f t="shared" si="28"/>
        <v>43705</v>
      </c>
      <c r="CJ33" s="8">
        <f t="shared" si="28"/>
        <v>43706</v>
      </c>
      <c r="CK33" s="8">
        <f t="shared" si="28"/>
        <v>43707</v>
      </c>
      <c r="CL33" s="8">
        <f t="shared" si="28"/>
        <v>43708</v>
      </c>
      <c r="CM33" s="8">
        <f t="shared" si="28"/>
        <v>43709</v>
      </c>
      <c r="CN33" s="8">
        <f t="shared" si="28"/>
        <v>43710</v>
      </c>
      <c r="CO33" s="8">
        <f t="shared" si="28"/>
        <v>43711</v>
      </c>
      <c r="CP33" s="8">
        <f t="shared" si="28"/>
        <v>43712</v>
      </c>
      <c r="CQ33" s="8" t="str">
        <f t="shared" si="28"/>
        <v/>
      </c>
      <c r="CR33" s="8" t="str">
        <f t="shared" si="28"/>
        <v/>
      </c>
      <c r="CS33" s="8" t="str">
        <f t="shared" si="28"/>
        <v/>
      </c>
      <c r="CT33" s="8" t="str">
        <f t="shared" si="28"/>
        <v/>
      </c>
      <c r="CU33" s="8" t="str">
        <f t="shared" si="28"/>
        <v/>
      </c>
      <c r="CV33" s="8" t="str">
        <f t="shared" si="28"/>
        <v/>
      </c>
      <c r="CW33" s="8" t="str">
        <f t="shared" si="28"/>
        <v/>
      </c>
      <c r="CX33" s="8" t="str">
        <f t="shared" si="28"/>
        <v/>
      </c>
      <c r="CY33" s="8" t="str">
        <f t="shared" si="28"/>
        <v/>
      </c>
      <c r="CZ33" s="8" t="str">
        <f t="shared" si="28"/>
        <v/>
      </c>
      <c r="DA33" s="8" t="str">
        <f t="shared" si="28"/>
        <v/>
      </c>
      <c r="DB33" s="8" t="str">
        <f t="shared" si="28"/>
        <v/>
      </c>
      <c r="DC33" s="8" t="str">
        <f t="shared" si="28"/>
        <v/>
      </c>
      <c r="DD33" s="8" t="str">
        <f t="shared" si="28"/>
        <v/>
      </c>
      <c r="DE33" s="8" t="str">
        <f t="shared" si="28"/>
        <v/>
      </c>
      <c r="DF33" s="8" t="str">
        <f t="shared" ref="DF33:EK33" si="29">IF(DE33="","",IF(DE33+1&gt;$C9,"",DE33+1))</f>
        <v/>
      </c>
      <c r="DG33" s="8" t="str">
        <f t="shared" si="29"/>
        <v/>
      </c>
      <c r="DH33" s="8" t="str">
        <f t="shared" si="29"/>
        <v/>
      </c>
      <c r="DI33" s="8" t="str">
        <f t="shared" si="29"/>
        <v/>
      </c>
      <c r="DJ33" s="8" t="str">
        <f t="shared" si="29"/>
        <v/>
      </c>
      <c r="DK33" s="8" t="str">
        <f t="shared" si="29"/>
        <v/>
      </c>
      <c r="DL33" s="8" t="str">
        <f t="shared" si="29"/>
        <v/>
      </c>
      <c r="DM33" s="8" t="str">
        <f t="shared" si="29"/>
        <v/>
      </c>
      <c r="DN33" s="8" t="str">
        <f t="shared" si="29"/>
        <v/>
      </c>
      <c r="DO33" s="8" t="str">
        <f t="shared" si="29"/>
        <v/>
      </c>
      <c r="DP33" s="8" t="str">
        <f t="shared" si="29"/>
        <v/>
      </c>
      <c r="DQ33" s="8" t="str">
        <f t="shared" si="29"/>
        <v/>
      </c>
      <c r="DR33" s="8" t="str">
        <f t="shared" si="29"/>
        <v/>
      </c>
      <c r="DS33" s="8" t="str">
        <f t="shared" si="29"/>
        <v/>
      </c>
      <c r="DT33" s="8" t="str">
        <f t="shared" si="29"/>
        <v/>
      </c>
      <c r="DU33" s="8" t="str">
        <f t="shared" si="29"/>
        <v/>
      </c>
      <c r="DV33" s="8" t="str">
        <f t="shared" si="29"/>
        <v/>
      </c>
      <c r="DW33" s="8" t="str">
        <f t="shared" si="29"/>
        <v/>
      </c>
      <c r="DX33" s="8" t="str">
        <f t="shared" si="29"/>
        <v/>
      </c>
      <c r="DY33" s="8" t="str">
        <f t="shared" si="29"/>
        <v/>
      </c>
      <c r="DZ33" s="8" t="str">
        <f t="shared" si="29"/>
        <v/>
      </c>
      <c r="EA33" s="8" t="str">
        <f t="shared" si="29"/>
        <v/>
      </c>
      <c r="EB33" s="8" t="str">
        <f t="shared" si="29"/>
        <v/>
      </c>
      <c r="EC33" s="8" t="str">
        <f t="shared" si="29"/>
        <v/>
      </c>
      <c r="ED33" s="8" t="str">
        <f t="shared" si="29"/>
        <v/>
      </c>
      <c r="EE33" s="8" t="str">
        <f t="shared" si="29"/>
        <v/>
      </c>
      <c r="EF33" s="8" t="str">
        <f t="shared" si="29"/>
        <v/>
      </c>
      <c r="EG33" s="8" t="str">
        <f t="shared" si="29"/>
        <v/>
      </c>
      <c r="EH33" s="8" t="str">
        <f t="shared" si="29"/>
        <v/>
      </c>
      <c r="EI33" s="8" t="str">
        <f t="shared" si="29"/>
        <v/>
      </c>
      <c r="EJ33" s="8" t="str">
        <f t="shared" si="29"/>
        <v/>
      </c>
      <c r="EK33" s="8" t="str">
        <f t="shared" si="29"/>
        <v/>
      </c>
      <c r="EL33" s="8" t="str">
        <f t="shared" ref="EL33:FF33" si="30">IF(EK33="","",IF(EK33+1&gt;$C9,"",EK33+1))</f>
        <v/>
      </c>
      <c r="EM33" s="8" t="str">
        <f t="shared" si="30"/>
        <v/>
      </c>
      <c r="EN33" s="8" t="str">
        <f t="shared" si="30"/>
        <v/>
      </c>
      <c r="EO33" s="8" t="str">
        <f t="shared" si="30"/>
        <v/>
      </c>
      <c r="EP33" s="8" t="str">
        <f t="shared" si="30"/>
        <v/>
      </c>
      <c r="EQ33" s="8" t="str">
        <f t="shared" si="30"/>
        <v/>
      </c>
      <c r="ER33" s="8" t="str">
        <f t="shared" si="30"/>
        <v/>
      </c>
      <c r="ES33" s="8" t="str">
        <f t="shared" si="30"/>
        <v/>
      </c>
      <c r="ET33" s="8" t="str">
        <f t="shared" si="30"/>
        <v/>
      </c>
      <c r="EU33" s="8" t="str">
        <f t="shared" si="30"/>
        <v/>
      </c>
      <c r="EV33" s="8" t="str">
        <f t="shared" si="30"/>
        <v/>
      </c>
      <c r="EW33" s="8" t="str">
        <f t="shared" si="30"/>
        <v/>
      </c>
      <c r="EX33" s="8" t="str">
        <f t="shared" si="30"/>
        <v/>
      </c>
      <c r="EY33" s="8" t="str">
        <f t="shared" si="30"/>
        <v/>
      </c>
      <c r="EZ33" s="8" t="str">
        <f t="shared" si="30"/>
        <v/>
      </c>
      <c r="FA33" s="8" t="str">
        <f t="shared" si="30"/>
        <v/>
      </c>
      <c r="FB33" s="8" t="str">
        <f t="shared" si="30"/>
        <v/>
      </c>
      <c r="FC33" s="8" t="str">
        <f t="shared" si="30"/>
        <v/>
      </c>
      <c r="FD33" s="8" t="str">
        <f t="shared" si="30"/>
        <v/>
      </c>
      <c r="FE33" s="8" t="str">
        <f t="shared" si="30"/>
        <v/>
      </c>
      <c r="FF33" s="9" t="str">
        <f t="shared" si="30"/>
        <v/>
      </c>
    </row>
    <row r="34" spans="5:162" ht="12.75" customHeight="1" x14ac:dyDescent="0.2">
      <c r="E34" s="56">
        <f>+E8-47</f>
        <v>43886</v>
      </c>
      <c r="F34" s="57" t="s">
        <v>40</v>
      </c>
      <c r="G34" s="58" t="s">
        <v>37</v>
      </c>
      <c r="H34" s="40"/>
      <c r="I34" s="44">
        <f>DATE(LEFT($C$2,4),12,8)</f>
        <v>43807</v>
      </c>
      <c r="J34" s="45" t="s">
        <v>42</v>
      </c>
      <c r="M34" s="7">
        <f t="shared" si="0"/>
        <v>43764</v>
      </c>
      <c r="N34" s="8">
        <f t="shared" ref="N34:AS34" si="31">IF(M34="","",IF(M34+1&gt;$C10,"",M34+1))</f>
        <v>43765</v>
      </c>
      <c r="O34" s="8">
        <f t="shared" si="31"/>
        <v>43766</v>
      </c>
      <c r="P34" s="8">
        <f t="shared" si="31"/>
        <v>43767</v>
      </c>
      <c r="Q34" s="8">
        <f t="shared" si="31"/>
        <v>43768</v>
      </c>
      <c r="R34" s="8">
        <f t="shared" si="31"/>
        <v>43769</v>
      </c>
      <c r="S34" s="8">
        <f t="shared" si="31"/>
        <v>43770</v>
      </c>
      <c r="T34" s="8">
        <f t="shared" si="31"/>
        <v>43771</v>
      </c>
      <c r="U34" s="8">
        <f t="shared" si="31"/>
        <v>43772</v>
      </c>
      <c r="V34" s="8" t="str">
        <f t="shared" si="31"/>
        <v/>
      </c>
      <c r="W34" s="8" t="str">
        <f t="shared" si="31"/>
        <v/>
      </c>
      <c r="X34" s="8" t="str">
        <f t="shared" si="31"/>
        <v/>
      </c>
      <c r="Y34" s="8" t="str">
        <f t="shared" si="31"/>
        <v/>
      </c>
      <c r="Z34" s="8" t="str">
        <f t="shared" si="31"/>
        <v/>
      </c>
      <c r="AA34" s="8" t="str">
        <f t="shared" si="31"/>
        <v/>
      </c>
      <c r="AB34" s="8" t="str">
        <f t="shared" si="31"/>
        <v/>
      </c>
      <c r="AC34" s="8" t="str">
        <f t="shared" si="31"/>
        <v/>
      </c>
      <c r="AD34" s="8" t="str">
        <f t="shared" si="31"/>
        <v/>
      </c>
      <c r="AE34" s="8" t="str">
        <f t="shared" si="31"/>
        <v/>
      </c>
      <c r="AF34" s="8" t="str">
        <f t="shared" si="31"/>
        <v/>
      </c>
      <c r="AG34" s="8" t="str">
        <f t="shared" si="31"/>
        <v/>
      </c>
      <c r="AH34" s="8" t="str">
        <f t="shared" si="31"/>
        <v/>
      </c>
      <c r="AI34" s="8" t="str">
        <f t="shared" si="31"/>
        <v/>
      </c>
      <c r="AJ34" s="8" t="str">
        <f t="shared" si="31"/>
        <v/>
      </c>
      <c r="AK34" s="8" t="str">
        <f t="shared" si="31"/>
        <v/>
      </c>
      <c r="AL34" s="8" t="str">
        <f t="shared" si="31"/>
        <v/>
      </c>
      <c r="AM34" s="8" t="str">
        <f t="shared" si="31"/>
        <v/>
      </c>
      <c r="AN34" s="8" t="str">
        <f t="shared" si="31"/>
        <v/>
      </c>
      <c r="AO34" s="8" t="str">
        <f t="shared" si="31"/>
        <v/>
      </c>
      <c r="AP34" s="8" t="str">
        <f t="shared" si="31"/>
        <v/>
      </c>
      <c r="AQ34" s="8" t="str">
        <f t="shared" si="31"/>
        <v/>
      </c>
      <c r="AR34" s="8" t="str">
        <f t="shared" si="31"/>
        <v/>
      </c>
      <c r="AS34" s="8" t="str">
        <f t="shared" si="31"/>
        <v/>
      </c>
      <c r="AT34" s="8" t="str">
        <f t="shared" ref="AT34:BY34" si="32">IF(AS34="","",IF(AS34+1&gt;$C10,"",AS34+1))</f>
        <v/>
      </c>
      <c r="AU34" s="8" t="str">
        <f t="shared" si="32"/>
        <v/>
      </c>
      <c r="AV34" s="8" t="str">
        <f t="shared" si="32"/>
        <v/>
      </c>
      <c r="AW34" s="8" t="str">
        <f t="shared" si="32"/>
        <v/>
      </c>
      <c r="AX34" s="8" t="str">
        <f t="shared" si="32"/>
        <v/>
      </c>
      <c r="AY34" s="8" t="str">
        <f t="shared" si="32"/>
        <v/>
      </c>
      <c r="AZ34" s="8" t="str">
        <f t="shared" si="32"/>
        <v/>
      </c>
      <c r="BA34" s="8" t="str">
        <f t="shared" si="32"/>
        <v/>
      </c>
      <c r="BB34" s="8" t="str">
        <f t="shared" si="32"/>
        <v/>
      </c>
      <c r="BC34" s="8" t="str">
        <f t="shared" si="32"/>
        <v/>
      </c>
      <c r="BD34" s="8" t="str">
        <f t="shared" si="32"/>
        <v/>
      </c>
      <c r="BE34" s="8" t="str">
        <f t="shared" si="32"/>
        <v/>
      </c>
      <c r="BF34" s="8" t="str">
        <f t="shared" si="32"/>
        <v/>
      </c>
      <c r="BG34" s="8" t="str">
        <f t="shared" si="32"/>
        <v/>
      </c>
      <c r="BH34" s="8" t="str">
        <f t="shared" si="32"/>
        <v/>
      </c>
      <c r="BI34" s="8" t="str">
        <f t="shared" si="32"/>
        <v/>
      </c>
      <c r="BJ34" s="8" t="str">
        <f t="shared" si="32"/>
        <v/>
      </c>
      <c r="BK34" s="8" t="str">
        <f t="shared" si="32"/>
        <v/>
      </c>
      <c r="BL34" s="8" t="str">
        <f t="shared" si="32"/>
        <v/>
      </c>
      <c r="BM34" s="8" t="str">
        <f t="shared" si="32"/>
        <v/>
      </c>
      <c r="BN34" s="8" t="str">
        <f t="shared" si="32"/>
        <v/>
      </c>
      <c r="BO34" s="8" t="str">
        <f t="shared" si="32"/>
        <v/>
      </c>
      <c r="BP34" s="8" t="str">
        <f t="shared" si="32"/>
        <v/>
      </c>
      <c r="BQ34" s="8" t="str">
        <f t="shared" si="32"/>
        <v/>
      </c>
      <c r="BR34" s="8" t="str">
        <f t="shared" si="32"/>
        <v/>
      </c>
      <c r="BS34" s="8" t="str">
        <f t="shared" si="32"/>
        <v/>
      </c>
      <c r="BT34" s="8" t="str">
        <f t="shared" si="32"/>
        <v/>
      </c>
      <c r="BU34" s="8" t="str">
        <f t="shared" si="32"/>
        <v/>
      </c>
      <c r="BV34" s="8" t="str">
        <f t="shared" si="32"/>
        <v/>
      </c>
      <c r="BW34" s="8" t="str">
        <f t="shared" si="32"/>
        <v/>
      </c>
      <c r="BX34" s="8" t="str">
        <f t="shared" si="32"/>
        <v/>
      </c>
      <c r="BY34" s="8" t="str">
        <f t="shared" si="32"/>
        <v/>
      </c>
      <c r="BZ34" s="8" t="str">
        <f t="shared" ref="BZ34:DE34" si="33">IF(BY34="","",IF(BY34+1&gt;$C10,"",BY34+1))</f>
        <v/>
      </c>
      <c r="CA34" s="8" t="str">
        <f t="shared" si="33"/>
        <v/>
      </c>
      <c r="CB34" s="8" t="str">
        <f t="shared" si="33"/>
        <v/>
      </c>
      <c r="CC34" s="8" t="str">
        <f t="shared" si="33"/>
        <v/>
      </c>
      <c r="CD34" s="8" t="str">
        <f t="shared" si="33"/>
        <v/>
      </c>
      <c r="CE34" s="8" t="str">
        <f t="shared" si="33"/>
        <v/>
      </c>
      <c r="CF34" s="8" t="str">
        <f t="shared" si="33"/>
        <v/>
      </c>
      <c r="CG34" s="8" t="str">
        <f t="shared" si="33"/>
        <v/>
      </c>
      <c r="CH34" s="8" t="str">
        <f t="shared" si="33"/>
        <v/>
      </c>
      <c r="CI34" s="8" t="str">
        <f t="shared" si="33"/>
        <v/>
      </c>
      <c r="CJ34" s="8" t="str">
        <f t="shared" si="33"/>
        <v/>
      </c>
      <c r="CK34" s="8" t="str">
        <f t="shared" si="33"/>
        <v/>
      </c>
      <c r="CL34" s="8" t="str">
        <f t="shared" si="33"/>
        <v/>
      </c>
      <c r="CM34" s="8" t="str">
        <f t="shared" si="33"/>
        <v/>
      </c>
      <c r="CN34" s="8" t="str">
        <f t="shared" si="33"/>
        <v/>
      </c>
      <c r="CO34" s="8" t="str">
        <f t="shared" si="33"/>
        <v/>
      </c>
      <c r="CP34" s="8" t="str">
        <f t="shared" si="33"/>
        <v/>
      </c>
      <c r="CQ34" s="8" t="str">
        <f t="shared" si="33"/>
        <v/>
      </c>
      <c r="CR34" s="8" t="str">
        <f t="shared" si="33"/>
        <v/>
      </c>
      <c r="CS34" s="8" t="str">
        <f t="shared" si="33"/>
        <v/>
      </c>
      <c r="CT34" s="8" t="str">
        <f t="shared" si="33"/>
        <v/>
      </c>
      <c r="CU34" s="8" t="str">
        <f t="shared" si="33"/>
        <v/>
      </c>
      <c r="CV34" s="8" t="str">
        <f t="shared" si="33"/>
        <v/>
      </c>
      <c r="CW34" s="8" t="str">
        <f t="shared" si="33"/>
        <v/>
      </c>
      <c r="CX34" s="8" t="str">
        <f t="shared" si="33"/>
        <v/>
      </c>
      <c r="CY34" s="8" t="str">
        <f t="shared" si="33"/>
        <v/>
      </c>
      <c r="CZ34" s="8" t="str">
        <f t="shared" si="33"/>
        <v/>
      </c>
      <c r="DA34" s="8" t="str">
        <f t="shared" si="33"/>
        <v/>
      </c>
      <c r="DB34" s="8" t="str">
        <f t="shared" si="33"/>
        <v/>
      </c>
      <c r="DC34" s="8" t="str">
        <f t="shared" si="33"/>
        <v/>
      </c>
      <c r="DD34" s="8" t="str">
        <f t="shared" si="33"/>
        <v/>
      </c>
      <c r="DE34" s="8" t="str">
        <f t="shared" si="33"/>
        <v/>
      </c>
      <c r="DF34" s="8" t="str">
        <f t="shared" ref="DF34:EK34" si="34">IF(DE34="","",IF(DE34+1&gt;$C10,"",DE34+1))</f>
        <v/>
      </c>
      <c r="DG34" s="8" t="str">
        <f t="shared" si="34"/>
        <v/>
      </c>
      <c r="DH34" s="8" t="str">
        <f t="shared" si="34"/>
        <v/>
      </c>
      <c r="DI34" s="8" t="str">
        <f t="shared" si="34"/>
        <v/>
      </c>
      <c r="DJ34" s="8" t="str">
        <f t="shared" si="34"/>
        <v/>
      </c>
      <c r="DK34" s="8" t="str">
        <f t="shared" si="34"/>
        <v/>
      </c>
      <c r="DL34" s="8" t="str">
        <f t="shared" si="34"/>
        <v/>
      </c>
      <c r="DM34" s="8" t="str">
        <f t="shared" si="34"/>
        <v/>
      </c>
      <c r="DN34" s="8" t="str">
        <f t="shared" si="34"/>
        <v/>
      </c>
      <c r="DO34" s="8" t="str">
        <f t="shared" si="34"/>
        <v/>
      </c>
      <c r="DP34" s="8" t="str">
        <f t="shared" si="34"/>
        <v/>
      </c>
      <c r="DQ34" s="8" t="str">
        <f t="shared" si="34"/>
        <v/>
      </c>
      <c r="DR34" s="8" t="str">
        <f t="shared" si="34"/>
        <v/>
      </c>
      <c r="DS34" s="8" t="str">
        <f t="shared" si="34"/>
        <v/>
      </c>
      <c r="DT34" s="8" t="str">
        <f t="shared" si="34"/>
        <v/>
      </c>
      <c r="DU34" s="8" t="str">
        <f t="shared" si="34"/>
        <v/>
      </c>
      <c r="DV34" s="8" t="str">
        <f t="shared" si="34"/>
        <v/>
      </c>
      <c r="DW34" s="8" t="str">
        <f t="shared" si="34"/>
        <v/>
      </c>
      <c r="DX34" s="8" t="str">
        <f t="shared" si="34"/>
        <v/>
      </c>
      <c r="DY34" s="8" t="str">
        <f t="shared" si="34"/>
        <v/>
      </c>
      <c r="DZ34" s="8" t="str">
        <f t="shared" si="34"/>
        <v/>
      </c>
      <c r="EA34" s="8" t="str">
        <f t="shared" si="34"/>
        <v/>
      </c>
      <c r="EB34" s="8" t="str">
        <f t="shared" si="34"/>
        <v/>
      </c>
      <c r="EC34" s="8" t="str">
        <f t="shared" si="34"/>
        <v/>
      </c>
      <c r="ED34" s="8" t="str">
        <f t="shared" si="34"/>
        <v/>
      </c>
      <c r="EE34" s="8" t="str">
        <f t="shared" si="34"/>
        <v/>
      </c>
      <c r="EF34" s="8" t="str">
        <f t="shared" si="34"/>
        <v/>
      </c>
      <c r="EG34" s="8" t="str">
        <f t="shared" si="34"/>
        <v/>
      </c>
      <c r="EH34" s="8" t="str">
        <f t="shared" si="34"/>
        <v/>
      </c>
      <c r="EI34" s="8" t="str">
        <f t="shared" si="34"/>
        <v/>
      </c>
      <c r="EJ34" s="8" t="str">
        <f t="shared" si="34"/>
        <v/>
      </c>
      <c r="EK34" s="8" t="str">
        <f t="shared" si="34"/>
        <v/>
      </c>
      <c r="EL34" s="8" t="str">
        <f t="shared" ref="EL34:FF34" si="35">IF(EK34="","",IF(EK34+1&gt;$C10,"",EK34+1))</f>
        <v/>
      </c>
      <c r="EM34" s="8" t="str">
        <f t="shared" si="35"/>
        <v/>
      </c>
      <c r="EN34" s="8" t="str">
        <f t="shared" si="35"/>
        <v/>
      </c>
      <c r="EO34" s="8" t="str">
        <f t="shared" si="35"/>
        <v/>
      </c>
      <c r="EP34" s="8" t="str">
        <f t="shared" si="35"/>
        <v/>
      </c>
      <c r="EQ34" s="8" t="str">
        <f t="shared" si="35"/>
        <v/>
      </c>
      <c r="ER34" s="8" t="str">
        <f t="shared" si="35"/>
        <v/>
      </c>
      <c r="ES34" s="8" t="str">
        <f t="shared" si="35"/>
        <v/>
      </c>
      <c r="ET34" s="8" t="str">
        <f t="shared" si="35"/>
        <v/>
      </c>
      <c r="EU34" s="8" t="str">
        <f t="shared" si="35"/>
        <v/>
      </c>
      <c r="EV34" s="8" t="str">
        <f t="shared" si="35"/>
        <v/>
      </c>
      <c r="EW34" s="8" t="str">
        <f t="shared" si="35"/>
        <v/>
      </c>
      <c r="EX34" s="8" t="str">
        <f t="shared" si="35"/>
        <v/>
      </c>
      <c r="EY34" s="8" t="str">
        <f t="shared" si="35"/>
        <v/>
      </c>
      <c r="EZ34" s="8" t="str">
        <f t="shared" si="35"/>
        <v/>
      </c>
      <c r="FA34" s="8" t="str">
        <f t="shared" si="35"/>
        <v/>
      </c>
      <c r="FB34" s="8" t="str">
        <f t="shared" si="35"/>
        <v/>
      </c>
      <c r="FC34" s="8" t="str">
        <f t="shared" si="35"/>
        <v/>
      </c>
      <c r="FD34" s="8" t="str">
        <f t="shared" si="35"/>
        <v/>
      </c>
      <c r="FE34" s="8" t="str">
        <f t="shared" si="35"/>
        <v/>
      </c>
      <c r="FF34" s="9" t="str">
        <f t="shared" si="35"/>
        <v/>
      </c>
    </row>
    <row r="35" spans="5:162" ht="12.75" customHeight="1" x14ac:dyDescent="0.2">
      <c r="E35" s="56">
        <f>+E7-2</f>
        <v>43574</v>
      </c>
      <c r="F35" s="57" t="s">
        <v>43</v>
      </c>
      <c r="G35" s="58" t="s">
        <v>37</v>
      </c>
      <c r="H35" s="40"/>
      <c r="I35" s="44">
        <f>DATE(LEFT($C$2,4),12,25)-WEEKDAY(DATE(LEFT($C$2,4),12,25),2)-7</f>
        <v>43814</v>
      </c>
      <c r="J35" s="46" t="s">
        <v>44</v>
      </c>
      <c r="M35" s="7">
        <f t="shared" si="0"/>
        <v>43820</v>
      </c>
      <c r="N35" s="8">
        <f t="shared" ref="N35:AS35" si="36">IF(M35="","",IF(M35+1&gt;$C11,"",M35+1))</f>
        <v>43821</v>
      </c>
      <c r="O35" s="8">
        <f t="shared" si="36"/>
        <v>43822</v>
      </c>
      <c r="P35" s="8">
        <f t="shared" si="36"/>
        <v>43823</v>
      </c>
      <c r="Q35" s="8">
        <f t="shared" si="36"/>
        <v>43824</v>
      </c>
      <c r="R35" s="8">
        <f t="shared" si="36"/>
        <v>43825</v>
      </c>
      <c r="S35" s="8">
        <f t="shared" si="36"/>
        <v>43826</v>
      </c>
      <c r="T35" s="8">
        <f t="shared" si="36"/>
        <v>43827</v>
      </c>
      <c r="U35" s="8">
        <f t="shared" si="36"/>
        <v>43828</v>
      </c>
      <c r="V35" s="8">
        <f t="shared" si="36"/>
        <v>43829</v>
      </c>
      <c r="W35" s="8">
        <f t="shared" si="36"/>
        <v>43830</v>
      </c>
      <c r="X35" s="8">
        <f t="shared" si="36"/>
        <v>43831</v>
      </c>
      <c r="Y35" s="8">
        <f t="shared" si="36"/>
        <v>43832</v>
      </c>
      <c r="Z35" s="8">
        <f t="shared" si="36"/>
        <v>43833</v>
      </c>
      <c r="AA35" s="8">
        <f t="shared" si="36"/>
        <v>43834</v>
      </c>
      <c r="AB35" s="8">
        <f t="shared" si="36"/>
        <v>43835</v>
      </c>
      <c r="AC35" s="8">
        <f t="shared" si="36"/>
        <v>43836</v>
      </c>
      <c r="AD35" s="8" t="str">
        <f t="shared" si="36"/>
        <v/>
      </c>
      <c r="AE35" s="8" t="str">
        <f t="shared" si="36"/>
        <v/>
      </c>
      <c r="AF35" s="8" t="str">
        <f t="shared" si="36"/>
        <v/>
      </c>
      <c r="AG35" s="8" t="str">
        <f t="shared" si="36"/>
        <v/>
      </c>
      <c r="AH35" s="8" t="str">
        <f t="shared" si="36"/>
        <v/>
      </c>
      <c r="AI35" s="8" t="str">
        <f t="shared" si="36"/>
        <v/>
      </c>
      <c r="AJ35" s="8" t="str">
        <f t="shared" si="36"/>
        <v/>
      </c>
      <c r="AK35" s="8" t="str">
        <f t="shared" si="36"/>
        <v/>
      </c>
      <c r="AL35" s="8" t="str">
        <f t="shared" si="36"/>
        <v/>
      </c>
      <c r="AM35" s="8" t="str">
        <f t="shared" si="36"/>
        <v/>
      </c>
      <c r="AN35" s="8" t="str">
        <f t="shared" si="36"/>
        <v/>
      </c>
      <c r="AO35" s="8" t="str">
        <f t="shared" si="36"/>
        <v/>
      </c>
      <c r="AP35" s="8" t="str">
        <f t="shared" si="36"/>
        <v/>
      </c>
      <c r="AQ35" s="8" t="str">
        <f t="shared" si="36"/>
        <v/>
      </c>
      <c r="AR35" s="8" t="str">
        <f t="shared" si="36"/>
        <v/>
      </c>
      <c r="AS35" s="8" t="str">
        <f t="shared" si="36"/>
        <v/>
      </c>
      <c r="AT35" s="8" t="str">
        <f t="shared" ref="AT35:BY35" si="37">IF(AS35="","",IF(AS35+1&gt;$C11,"",AS35+1))</f>
        <v/>
      </c>
      <c r="AU35" s="8" t="str">
        <f t="shared" si="37"/>
        <v/>
      </c>
      <c r="AV35" s="8" t="str">
        <f t="shared" si="37"/>
        <v/>
      </c>
      <c r="AW35" s="8" t="str">
        <f t="shared" si="37"/>
        <v/>
      </c>
      <c r="AX35" s="8" t="str">
        <f t="shared" si="37"/>
        <v/>
      </c>
      <c r="AY35" s="8" t="str">
        <f t="shared" si="37"/>
        <v/>
      </c>
      <c r="AZ35" s="8" t="str">
        <f t="shared" si="37"/>
        <v/>
      </c>
      <c r="BA35" s="8" t="str">
        <f t="shared" si="37"/>
        <v/>
      </c>
      <c r="BB35" s="8" t="str">
        <f t="shared" si="37"/>
        <v/>
      </c>
      <c r="BC35" s="8" t="str">
        <f t="shared" si="37"/>
        <v/>
      </c>
      <c r="BD35" s="8" t="str">
        <f t="shared" si="37"/>
        <v/>
      </c>
      <c r="BE35" s="8" t="str">
        <f t="shared" si="37"/>
        <v/>
      </c>
      <c r="BF35" s="8" t="str">
        <f t="shared" si="37"/>
        <v/>
      </c>
      <c r="BG35" s="8" t="str">
        <f t="shared" si="37"/>
        <v/>
      </c>
      <c r="BH35" s="8" t="str">
        <f t="shared" si="37"/>
        <v/>
      </c>
      <c r="BI35" s="8" t="str">
        <f t="shared" si="37"/>
        <v/>
      </c>
      <c r="BJ35" s="8" t="str">
        <f t="shared" si="37"/>
        <v/>
      </c>
      <c r="BK35" s="8" t="str">
        <f t="shared" si="37"/>
        <v/>
      </c>
      <c r="BL35" s="8" t="str">
        <f t="shared" si="37"/>
        <v/>
      </c>
      <c r="BM35" s="8" t="str">
        <f t="shared" si="37"/>
        <v/>
      </c>
      <c r="BN35" s="8" t="str">
        <f t="shared" si="37"/>
        <v/>
      </c>
      <c r="BO35" s="8" t="str">
        <f t="shared" si="37"/>
        <v/>
      </c>
      <c r="BP35" s="8" t="str">
        <f t="shared" si="37"/>
        <v/>
      </c>
      <c r="BQ35" s="8" t="str">
        <f t="shared" si="37"/>
        <v/>
      </c>
      <c r="BR35" s="8" t="str">
        <f t="shared" si="37"/>
        <v/>
      </c>
      <c r="BS35" s="8" t="str">
        <f t="shared" si="37"/>
        <v/>
      </c>
      <c r="BT35" s="8" t="str">
        <f t="shared" si="37"/>
        <v/>
      </c>
      <c r="BU35" s="8" t="str">
        <f t="shared" si="37"/>
        <v/>
      </c>
      <c r="BV35" s="8" t="str">
        <f t="shared" si="37"/>
        <v/>
      </c>
      <c r="BW35" s="8" t="str">
        <f t="shared" si="37"/>
        <v/>
      </c>
      <c r="BX35" s="8" t="str">
        <f t="shared" si="37"/>
        <v/>
      </c>
      <c r="BY35" s="8" t="str">
        <f t="shared" si="37"/>
        <v/>
      </c>
      <c r="BZ35" s="8" t="str">
        <f t="shared" ref="BZ35:DE35" si="38">IF(BY35="","",IF(BY35+1&gt;$C11,"",BY35+1))</f>
        <v/>
      </c>
      <c r="CA35" s="8" t="str">
        <f t="shared" si="38"/>
        <v/>
      </c>
      <c r="CB35" s="8" t="str">
        <f t="shared" si="38"/>
        <v/>
      </c>
      <c r="CC35" s="8" t="str">
        <f t="shared" si="38"/>
        <v/>
      </c>
      <c r="CD35" s="8" t="str">
        <f t="shared" si="38"/>
        <v/>
      </c>
      <c r="CE35" s="8" t="str">
        <f t="shared" si="38"/>
        <v/>
      </c>
      <c r="CF35" s="8" t="str">
        <f t="shared" si="38"/>
        <v/>
      </c>
      <c r="CG35" s="8" t="str">
        <f t="shared" si="38"/>
        <v/>
      </c>
      <c r="CH35" s="8" t="str">
        <f t="shared" si="38"/>
        <v/>
      </c>
      <c r="CI35" s="8" t="str">
        <f t="shared" si="38"/>
        <v/>
      </c>
      <c r="CJ35" s="8" t="str">
        <f t="shared" si="38"/>
        <v/>
      </c>
      <c r="CK35" s="8" t="str">
        <f t="shared" si="38"/>
        <v/>
      </c>
      <c r="CL35" s="8" t="str">
        <f t="shared" si="38"/>
        <v/>
      </c>
      <c r="CM35" s="8" t="str">
        <f t="shared" si="38"/>
        <v/>
      </c>
      <c r="CN35" s="8" t="str">
        <f t="shared" si="38"/>
        <v/>
      </c>
      <c r="CO35" s="8" t="str">
        <f t="shared" si="38"/>
        <v/>
      </c>
      <c r="CP35" s="8" t="str">
        <f t="shared" si="38"/>
        <v/>
      </c>
      <c r="CQ35" s="8" t="str">
        <f t="shared" si="38"/>
        <v/>
      </c>
      <c r="CR35" s="8" t="str">
        <f t="shared" si="38"/>
        <v/>
      </c>
      <c r="CS35" s="8" t="str">
        <f t="shared" si="38"/>
        <v/>
      </c>
      <c r="CT35" s="8" t="str">
        <f t="shared" si="38"/>
        <v/>
      </c>
      <c r="CU35" s="8" t="str">
        <f t="shared" si="38"/>
        <v/>
      </c>
      <c r="CV35" s="8" t="str">
        <f t="shared" si="38"/>
        <v/>
      </c>
      <c r="CW35" s="8" t="str">
        <f t="shared" si="38"/>
        <v/>
      </c>
      <c r="CX35" s="8" t="str">
        <f t="shared" si="38"/>
        <v/>
      </c>
      <c r="CY35" s="8" t="str">
        <f t="shared" si="38"/>
        <v/>
      </c>
      <c r="CZ35" s="8" t="str">
        <f t="shared" si="38"/>
        <v/>
      </c>
      <c r="DA35" s="8" t="str">
        <f t="shared" si="38"/>
        <v/>
      </c>
      <c r="DB35" s="8" t="str">
        <f t="shared" si="38"/>
        <v/>
      </c>
      <c r="DC35" s="8" t="str">
        <f t="shared" si="38"/>
        <v/>
      </c>
      <c r="DD35" s="8" t="str">
        <f t="shared" si="38"/>
        <v/>
      </c>
      <c r="DE35" s="8" t="str">
        <f t="shared" si="38"/>
        <v/>
      </c>
      <c r="DF35" s="8" t="str">
        <f t="shared" ref="DF35:EK35" si="39">IF(DE35="","",IF(DE35+1&gt;$C11,"",DE35+1))</f>
        <v/>
      </c>
      <c r="DG35" s="8" t="str">
        <f t="shared" si="39"/>
        <v/>
      </c>
      <c r="DH35" s="8" t="str">
        <f t="shared" si="39"/>
        <v/>
      </c>
      <c r="DI35" s="8" t="str">
        <f t="shared" si="39"/>
        <v/>
      </c>
      <c r="DJ35" s="8" t="str">
        <f t="shared" si="39"/>
        <v/>
      </c>
      <c r="DK35" s="8" t="str">
        <f t="shared" si="39"/>
        <v/>
      </c>
      <c r="DL35" s="8" t="str">
        <f t="shared" si="39"/>
        <v/>
      </c>
      <c r="DM35" s="8" t="str">
        <f t="shared" si="39"/>
        <v/>
      </c>
      <c r="DN35" s="8" t="str">
        <f t="shared" si="39"/>
        <v/>
      </c>
      <c r="DO35" s="8" t="str">
        <f t="shared" si="39"/>
        <v/>
      </c>
      <c r="DP35" s="8" t="str">
        <f t="shared" si="39"/>
        <v/>
      </c>
      <c r="DQ35" s="8" t="str">
        <f t="shared" si="39"/>
        <v/>
      </c>
      <c r="DR35" s="8" t="str">
        <f t="shared" si="39"/>
        <v/>
      </c>
      <c r="DS35" s="8" t="str">
        <f t="shared" si="39"/>
        <v/>
      </c>
      <c r="DT35" s="8" t="str">
        <f t="shared" si="39"/>
        <v/>
      </c>
      <c r="DU35" s="8" t="str">
        <f t="shared" si="39"/>
        <v/>
      </c>
      <c r="DV35" s="8" t="str">
        <f t="shared" si="39"/>
        <v/>
      </c>
      <c r="DW35" s="8" t="str">
        <f t="shared" si="39"/>
        <v/>
      </c>
      <c r="DX35" s="8" t="str">
        <f t="shared" si="39"/>
        <v/>
      </c>
      <c r="DY35" s="8" t="str">
        <f t="shared" si="39"/>
        <v/>
      </c>
      <c r="DZ35" s="8" t="str">
        <f t="shared" si="39"/>
        <v/>
      </c>
      <c r="EA35" s="8" t="str">
        <f t="shared" si="39"/>
        <v/>
      </c>
      <c r="EB35" s="8" t="str">
        <f t="shared" si="39"/>
        <v/>
      </c>
      <c r="EC35" s="8" t="str">
        <f t="shared" si="39"/>
        <v/>
      </c>
      <c r="ED35" s="8" t="str">
        <f t="shared" si="39"/>
        <v/>
      </c>
      <c r="EE35" s="8" t="str">
        <f t="shared" si="39"/>
        <v/>
      </c>
      <c r="EF35" s="8" t="str">
        <f t="shared" si="39"/>
        <v/>
      </c>
      <c r="EG35" s="8" t="str">
        <f t="shared" si="39"/>
        <v/>
      </c>
      <c r="EH35" s="8" t="str">
        <f t="shared" si="39"/>
        <v/>
      </c>
      <c r="EI35" s="8" t="str">
        <f t="shared" si="39"/>
        <v/>
      </c>
      <c r="EJ35" s="8" t="str">
        <f t="shared" si="39"/>
        <v/>
      </c>
      <c r="EK35" s="8" t="str">
        <f t="shared" si="39"/>
        <v/>
      </c>
      <c r="EL35" s="8" t="str">
        <f t="shared" ref="EL35:FF35" si="40">IF(EK35="","",IF(EK35+1&gt;$C11,"",EK35+1))</f>
        <v/>
      </c>
      <c r="EM35" s="8" t="str">
        <f t="shared" si="40"/>
        <v/>
      </c>
      <c r="EN35" s="8" t="str">
        <f t="shared" si="40"/>
        <v/>
      </c>
      <c r="EO35" s="8" t="str">
        <f t="shared" si="40"/>
        <v/>
      </c>
      <c r="EP35" s="8" t="str">
        <f t="shared" si="40"/>
        <v/>
      </c>
      <c r="EQ35" s="8" t="str">
        <f t="shared" si="40"/>
        <v/>
      </c>
      <c r="ER35" s="8" t="str">
        <f t="shared" si="40"/>
        <v/>
      </c>
      <c r="ES35" s="8" t="str">
        <f t="shared" si="40"/>
        <v/>
      </c>
      <c r="ET35" s="8" t="str">
        <f t="shared" si="40"/>
        <v/>
      </c>
      <c r="EU35" s="8" t="str">
        <f t="shared" si="40"/>
        <v/>
      </c>
      <c r="EV35" s="8" t="str">
        <f t="shared" si="40"/>
        <v/>
      </c>
      <c r="EW35" s="8" t="str">
        <f t="shared" si="40"/>
        <v/>
      </c>
      <c r="EX35" s="8" t="str">
        <f t="shared" si="40"/>
        <v/>
      </c>
      <c r="EY35" s="8" t="str">
        <f t="shared" si="40"/>
        <v/>
      </c>
      <c r="EZ35" s="8" t="str">
        <f t="shared" si="40"/>
        <v/>
      </c>
      <c r="FA35" s="8" t="str">
        <f t="shared" si="40"/>
        <v/>
      </c>
      <c r="FB35" s="8" t="str">
        <f t="shared" si="40"/>
        <v/>
      </c>
      <c r="FC35" s="8" t="str">
        <f t="shared" si="40"/>
        <v/>
      </c>
      <c r="FD35" s="8" t="str">
        <f t="shared" si="40"/>
        <v/>
      </c>
      <c r="FE35" s="8" t="str">
        <f t="shared" si="40"/>
        <v/>
      </c>
      <c r="FF35" s="9" t="str">
        <f t="shared" si="40"/>
        <v/>
      </c>
    </row>
    <row r="36" spans="5:162" ht="12.75" customHeight="1" x14ac:dyDescent="0.2">
      <c r="E36" s="56">
        <f>+E8-2</f>
        <v>43931</v>
      </c>
      <c r="F36" s="57" t="s">
        <v>43</v>
      </c>
      <c r="G36" s="58" t="s">
        <v>37</v>
      </c>
      <c r="H36" s="40"/>
      <c r="I36" s="44">
        <f>DATE(LEFT($C$2,4),12,25)-WEEKDAY(DATE(LEFT($C$2,4),12,25),2)</f>
        <v>43821</v>
      </c>
      <c r="J36" s="46" t="s">
        <v>45</v>
      </c>
      <c r="M36" s="7">
        <f t="shared" si="0"/>
        <v>43883</v>
      </c>
      <c r="N36" s="8">
        <f t="shared" ref="N36:AS36" si="41">IF(M36="","",IF(M36+1&gt;$C12,"",M36+1))</f>
        <v>43884</v>
      </c>
      <c r="O36" s="8">
        <f t="shared" si="41"/>
        <v>43885</v>
      </c>
      <c r="P36" s="8">
        <f t="shared" si="41"/>
        <v>43886</v>
      </c>
      <c r="Q36" s="8">
        <f t="shared" si="41"/>
        <v>43887</v>
      </c>
      <c r="R36" s="8">
        <f t="shared" si="41"/>
        <v>43888</v>
      </c>
      <c r="S36" s="8">
        <f t="shared" si="41"/>
        <v>43889</v>
      </c>
      <c r="T36" s="8">
        <f t="shared" si="41"/>
        <v>43890</v>
      </c>
      <c r="U36" s="8">
        <f t="shared" si="41"/>
        <v>43891</v>
      </c>
      <c r="V36" s="8" t="str">
        <f t="shared" si="41"/>
        <v/>
      </c>
      <c r="W36" s="8" t="str">
        <f t="shared" si="41"/>
        <v/>
      </c>
      <c r="X36" s="8" t="str">
        <f t="shared" si="41"/>
        <v/>
      </c>
      <c r="Y36" s="8" t="str">
        <f t="shared" si="41"/>
        <v/>
      </c>
      <c r="Z36" s="8" t="str">
        <f t="shared" si="41"/>
        <v/>
      </c>
      <c r="AA36" s="8" t="str">
        <f t="shared" si="41"/>
        <v/>
      </c>
      <c r="AB36" s="8" t="str">
        <f t="shared" si="41"/>
        <v/>
      </c>
      <c r="AC36" s="8" t="str">
        <f t="shared" si="41"/>
        <v/>
      </c>
      <c r="AD36" s="8" t="str">
        <f t="shared" si="41"/>
        <v/>
      </c>
      <c r="AE36" s="8" t="str">
        <f t="shared" si="41"/>
        <v/>
      </c>
      <c r="AF36" s="8" t="str">
        <f t="shared" si="41"/>
        <v/>
      </c>
      <c r="AG36" s="8" t="str">
        <f t="shared" si="41"/>
        <v/>
      </c>
      <c r="AH36" s="8" t="str">
        <f t="shared" si="41"/>
        <v/>
      </c>
      <c r="AI36" s="8" t="str">
        <f t="shared" si="41"/>
        <v/>
      </c>
      <c r="AJ36" s="8" t="str">
        <f t="shared" si="41"/>
        <v/>
      </c>
      <c r="AK36" s="8" t="str">
        <f t="shared" si="41"/>
        <v/>
      </c>
      <c r="AL36" s="8" t="str">
        <f t="shared" si="41"/>
        <v/>
      </c>
      <c r="AM36" s="8" t="str">
        <f t="shared" si="41"/>
        <v/>
      </c>
      <c r="AN36" s="8" t="str">
        <f t="shared" si="41"/>
        <v/>
      </c>
      <c r="AO36" s="8" t="str">
        <f t="shared" si="41"/>
        <v/>
      </c>
      <c r="AP36" s="8" t="str">
        <f t="shared" si="41"/>
        <v/>
      </c>
      <c r="AQ36" s="8" t="str">
        <f t="shared" si="41"/>
        <v/>
      </c>
      <c r="AR36" s="8" t="str">
        <f t="shared" si="41"/>
        <v/>
      </c>
      <c r="AS36" s="8" t="str">
        <f t="shared" si="41"/>
        <v/>
      </c>
      <c r="AT36" s="8" t="str">
        <f t="shared" ref="AT36:BY36" si="42">IF(AS36="","",IF(AS36+1&gt;$C12,"",AS36+1))</f>
        <v/>
      </c>
      <c r="AU36" s="8" t="str">
        <f t="shared" si="42"/>
        <v/>
      </c>
      <c r="AV36" s="8" t="str">
        <f t="shared" si="42"/>
        <v/>
      </c>
      <c r="AW36" s="8" t="str">
        <f t="shared" si="42"/>
        <v/>
      </c>
      <c r="AX36" s="8" t="str">
        <f t="shared" si="42"/>
        <v/>
      </c>
      <c r="AY36" s="8" t="str">
        <f t="shared" si="42"/>
        <v/>
      </c>
      <c r="AZ36" s="8" t="str">
        <f t="shared" si="42"/>
        <v/>
      </c>
      <c r="BA36" s="8" t="str">
        <f t="shared" si="42"/>
        <v/>
      </c>
      <c r="BB36" s="8" t="str">
        <f t="shared" si="42"/>
        <v/>
      </c>
      <c r="BC36" s="8" t="str">
        <f t="shared" si="42"/>
        <v/>
      </c>
      <c r="BD36" s="8" t="str">
        <f t="shared" si="42"/>
        <v/>
      </c>
      <c r="BE36" s="8" t="str">
        <f t="shared" si="42"/>
        <v/>
      </c>
      <c r="BF36" s="8" t="str">
        <f t="shared" si="42"/>
        <v/>
      </c>
      <c r="BG36" s="8" t="str">
        <f t="shared" si="42"/>
        <v/>
      </c>
      <c r="BH36" s="8" t="str">
        <f t="shared" si="42"/>
        <v/>
      </c>
      <c r="BI36" s="8" t="str">
        <f t="shared" si="42"/>
        <v/>
      </c>
      <c r="BJ36" s="8" t="str">
        <f t="shared" si="42"/>
        <v/>
      </c>
      <c r="BK36" s="8" t="str">
        <f t="shared" si="42"/>
        <v/>
      </c>
      <c r="BL36" s="8" t="str">
        <f t="shared" si="42"/>
        <v/>
      </c>
      <c r="BM36" s="8" t="str">
        <f t="shared" si="42"/>
        <v/>
      </c>
      <c r="BN36" s="8" t="str">
        <f t="shared" si="42"/>
        <v/>
      </c>
      <c r="BO36" s="8" t="str">
        <f t="shared" si="42"/>
        <v/>
      </c>
      <c r="BP36" s="8" t="str">
        <f t="shared" si="42"/>
        <v/>
      </c>
      <c r="BQ36" s="8" t="str">
        <f t="shared" si="42"/>
        <v/>
      </c>
      <c r="BR36" s="8" t="str">
        <f t="shared" si="42"/>
        <v/>
      </c>
      <c r="BS36" s="8" t="str">
        <f t="shared" si="42"/>
        <v/>
      </c>
      <c r="BT36" s="8" t="str">
        <f t="shared" si="42"/>
        <v/>
      </c>
      <c r="BU36" s="8" t="str">
        <f t="shared" si="42"/>
        <v/>
      </c>
      <c r="BV36" s="8" t="str">
        <f t="shared" si="42"/>
        <v/>
      </c>
      <c r="BW36" s="8" t="str">
        <f t="shared" si="42"/>
        <v/>
      </c>
      <c r="BX36" s="8" t="str">
        <f t="shared" si="42"/>
        <v/>
      </c>
      <c r="BY36" s="8" t="str">
        <f t="shared" si="42"/>
        <v/>
      </c>
      <c r="BZ36" s="8" t="str">
        <f t="shared" ref="BZ36:DE36" si="43">IF(BY36="","",IF(BY36+1&gt;$C12,"",BY36+1))</f>
        <v/>
      </c>
      <c r="CA36" s="8" t="str">
        <f t="shared" si="43"/>
        <v/>
      </c>
      <c r="CB36" s="8" t="str">
        <f t="shared" si="43"/>
        <v/>
      </c>
      <c r="CC36" s="8" t="str">
        <f t="shared" si="43"/>
        <v/>
      </c>
      <c r="CD36" s="8" t="str">
        <f t="shared" si="43"/>
        <v/>
      </c>
      <c r="CE36" s="8" t="str">
        <f t="shared" si="43"/>
        <v/>
      </c>
      <c r="CF36" s="8" t="str">
        <f t="shared" si="43"/>
        <v/>
      </c>
      <c r="CG36" s="8" t="str">
        <f t="shared" si="43"/>
        <v/>
      </c>
      <c r="CH36" s="8" t="str">
        <f t="shared" si="43"/>
        <v/>
      </c>
      <c r="CI36" s="8" t="str">
        <f t="shared" si="43"/>
        <v/>
      </c>
      <c r="CJ36" s="8" t="str">
        <f t="shared" si="43"/>
        <v/>
      </c>
      <c r="CK36" s="8" t="str">
        <f t="shared" si="43"/>
        <v/>
      </c>
      <c r="CL36" s="8" t="str">
        <f t="shared" si="43"/>
        <v/>
      </c>
      <c r="CM36" s="8" t="str">
        <f t="shared" si="43"/>
        <v/>
      </c>
      <c r="CN36" s="8" t="str">
        <f t="shared" si="43"/>
        <v/>
      </c>
      <c r="CO36" s="8" t="str">
        <f t="shared" si="43"/>
        <v/>
      </c>
      <c r="CP36" s="8" t="str">
        <f t="shared" si="43"/>
        <v/>
      </c>
      <c r="CQ36" s="8" t="str">
        <f t="shared" si="43"/>
        <v/>
      </c>
      <c r="CR36" s="8" t="str">
        <f t="shared" si="43"/>
        <v/>
      </c>
      <c r="CS36" s="8" t="str">
        <f t="shared" si="43"/>
        <v/>
      </c>
      <c r="CT36" s="8" t="str">
        <f t="shared" si="43"/>
        <v/>
      </c>
      <c r="CU36" s="8" t="str">
        <f t="shared" si="43"/>
        <v/>
      </c>
      <c r="CV36" s="8" t="str">
        <f t="shared" si="43"/>
        <v/>
      </c>
      <c r="CW36" s="8" t="str">
        <f t="shared" si="43"/>
        <v/>
      </c>
      <c r="CX36" s="8" t="str">
        <f t="shared" si="43"/>
        <v/>
      </c>
      <c r="CY36" s="8" t="str">
        <f t="shared" si="43"/>
        <v/>
      </c>
      <c r="CZ36" s="8" t="str">
        <f t="shared" si="43"/>
        <v/>
      </c>
      <c r="DA36" s="8" t="str">
        <f t="shared" si="43"/>
        <v/>
      </c>
      <c r="DB36" s="8" t="str">
        <f t="shared" si="43"/>
        <v/>
      </c>
      <c r="DC36" s="8" t="str">
        <f t="shared" si="43"/>
        <v/>
      </c>
      <c r="DD36" s="8" t="str">
        <f t="shared" si="43"/>
        <v/>
      </c>
      <c r="DE36" s="8" t="str">
        <f t="shared" si="43"/>
        <v/>
      </c>
      <c r="DF36" s="8" t="str">
        <f t="shared" ref="DF36:EK36" si="44">IF(DE36="","",IF(DE36+1&gt;$C12,"",DE36+1))</f>
        <v/>
      </c>
      <c r="DG36" s="8" t="str">
        <f t="shared" si="44"/>
        <v/>
      </c>
      <c r="DH36" s="8" t="str">
        <f t="shared" si="44"/>
        <v/>
      </c>
      <c r="DI36" s="8" t="str">
        <f t="shared" si="44"/>
        <v/>
      </c>
      <c r="DJ36" s="8" t="str">
        <f t="shared" si="44"/>
        <v/>
      </c>
      <c r="DK36" s="8" t="str">
        <f t="shared" si="44"/>
        <v/>
      </c>
      <c r="DL36" s="8" t="str">
        <f t="shared" si="44"/>
        <v/>
      </c>
      <c r="DM36" s="8" t="str">
        <f t="shared" si="44"/>
        <v/>
      </c>
      <c r="DN36" s="8" t="str">
        <f t="shared" si="44"/>
        <v/>
      </c>
      <c r="DO36" s="8" t="str">
        <f t="shared" si="44"/>
        <v/>
      </c>
      <c r="DP36" s="8" t="str">
        <f t="shared" si="44"/>
        <v/>
      </c>
      <c r="DQ36" s="8" t="str">
        <f t="shared" si="44"/>
        <v/>
      </c>
      <c r="DR36" s="8" t="str">
        <f t="shared" si="44"/>
        <v/>
      </c>
      <c r="DS36" s="8" t="str">
        <f t="shared" si="44"/>
        <v/>
      </c>
      <c r="DT36" s="8" t="str">
        <f t="shared" si="44"/>
        <v/>
      </c>
      <c r="DU36" s="8" t="str">
        <f t="shared" si="44"/>
        <v/>
      </c>
      <c r="DV36" s="8" t="str">
        <f t="shared" si="44"/>
        <v/>
      </c>
      <c r="DW36" s="8" t="str">
        <f t="shared" si="44"/>
        <v/>
      </c>
      <c r="DX36" s="8" t="str">
        <f t="shared" si="44"/>
        <v/>
      </c>
      <c r="DY36" s="8" t="str">
        <f t="shared" si="44"/>
        <v/>
      </c>
      <c r="DZ36" s="8" t="str">
        <f t="shared" si="44"/>
        <v/>
      </c>
      <c r="EA36" s="8" t="str">
        <f t="shared" si="44"/>
        <v/>
      </c>
      <c r="EB36" s="8" t="str">
        <f t="shared" si="44"/>
        <v/>
      </c>
      <c r="EC36" s="8" t="str">
        <f t="shared" si="44"/>
        <v/>
      </c>
      <c r="ED36" s="8" t="str">
        <f t="shared" si="44"/>
        <v/>
      </c>
      <c r="EE36" s="8" t="str">
        <f t="shared" si="44"/>
        <v/>
      </c>
      <c r="EF36" s="8" t="str">
        <f t="shared" si="44"/>
        <v/>
      </c>
      <c r="EG36" s="8" t="str">
        <f t="shared" si="44"/>
        <v/>
      </c>
      <c r="EH36" s="8" t="str">
        <f t="shared" si="44"/>
        <v/>
      </c>
      <c r="EI36" s="8" t="str">
        <f t="shared" si="44"/>
        <v/>
      </c>
      <c r="EJ36" s="8" t="str">
        <f t="shared" si="44"/>
        <v/>
      </c>
      <c r="EK36" s="8" t="str">
        <f t="shared" si="44"/>
        <v/>
      </c>
      <c r="EL36" s="8" t="str">
        <f t="shared" ref="EL36:FF36" si="45">IF(EK36="","",IF(EK36+1&gt;$C12,"",EK36+1))</f>
        <v/>
      </c>
      <c r="EM36" s="8" t="str">
        <f t="shared" si="45"/>
        <v/>
      </c>
      <c r="EN36" s="8" t="str">
        <f t="shared" si="45"/>
        <v/>
      </c>
      <c r="EO36" s="8" t="str">
        <f t="shared" si="45"/>
        <v/>
      </c>
      <c r="EP36" s="8" t="str">
        <f t="shared" si="45"/>
        <v/>
      </c>
      <c r="EQ36" s="8" t="str">
        <f t="shared" si="45"/>
        <v/>
      </c>
      <c r="ER36" s="8" t="str">
        <f t="shared" si="45"/>
        <v/>
      </c>
      <c r="ES36" s="8" t="str">
        <f t="shared" si="45"/>
        <v/>
      </c>
      <c r="ET36" s="8" t="str">
        <f t="shared" si="45"/>
        <v/>
      </c>
      <c r="EU36" s="8" t="str">
        <f t="shared" si="45"/>
        <v/>
      </c>
      <c r="EV36" s="8" t="str">
        <f t="shared" si="45"/>
        <v/>
      </c>
      <c r="EW36" s="8" t="str">
        <f t="shared" si="45"/>
        <v/>
      </c>
      <c r="EX36" s="8" t="str">
        <f t="shared" si="45"/>
        <v/>
      </c>
      <c r="EY36" s="8" t="str">
        <f t="shared" si="45"/>
        <v/>
      </c>
      <c r="EZ36" s="8" t="str">
        <f t="shared" si="45"/>
        <v/>
      </c>
      <c r="FA36" s="8" t="str">
        <f t="shared" si="45"/>
        <v/>
      </c>
      <c r="FB36" s="8" t="str">
        <f t="shared" si="45"/>
        <v/>
      </c>
      <c r="FC36" s="8" t="str">
        <f t="shared" si="45"/>
        <v/>
      </c>
      <c r="FD36" s="8" t="str">
        <f t="shared" si="45"/>
        <v/>
      </c>
      <c r="FE36" s="8" t="str">
        <f t="shared" si="45"/>
        <v/>
      </c>
      <c r="FF36" s="9" t="str">
        <f t="shared" si="45"/>
        <v/>
      </c>
    </row>
    <row r="37" spans="5:162" ht="12.75" customHeight="1" x14ac:dyDescent="0.2">
      <c r="E37" s="56">
        <f>DATE(LEFT($C$2,4),12,24)</f>
        <v>43823</v>
      </c>
      <c r="F37" s="57" t="s">
        <v>46</v>
      </c>
      <c r="G37" s="58" t="s">
        <v>37</v>
      </c>
      <c r="H37" s="40"/>
      <c r="I37" s="44">
        <f>37335.84444+(LEFT($C$2,4)-YEAR(37335))*(365+5/24+49/24/60)+0.75635*(365+5/24+49/24/60)</f>
        <v>43821.215638715279</v>
      </c>
      <c r="J37" s="46" t="s">
        <v>47</v>
      </c>
      <c r="M37" s="7">
        <f t="shared" si="0"/>
        <v>43930</v>
      </c>
      <c r="N37" s="8">
        <f t="shared" ref="N37:AS37" si="46">IF(M37="","",IF(M37+1&gt;$C13,"",M37+1))</f>
        <v>43931</v>
      </c>
      <c r="O37" s="8">
        <f t="shared" si="46"/>
        <v>43932</v>
      </c>
      <c r="P37" s="8">
        <f t="shared" si="46"/>
        <v>43933</v>
      </c>
      <c r="Q37" s="8">
        <f t="shared" si="46"/>
        <v>43934</v>
      </c>
      <c r="R37" s="8">
        <f t="shared" si="46"/>
        <v>43935</v>
      </c>
      <c r="S37" s="8" t="str">
        <f t="shared" si="46"/>
        <v/>
      </c>
      <c r="T37" s="8" t="str">
        <f t="shared" si="46"/>
        <v/>
      </c>
      <c r="U37" s="8" t="str">
        <f t="shared" si="46"/>
        <v/>
      </c>
      <c r="V37" s="8" t="str">
        <f t="shared" si="46"/>
        <v/>
      </c>
      <c r="W37" s="8" t="str">
        <f t="shared" si="46"/>
        <v/>
      </c>
      <c r="X37" s="8" t="str">
        <f t="shared" si="46"/>
        <v/>
      </c>
      <c r="Y37" s="8" t="str">
        <f t="shared" si="46"/>
        <v/>
      </c>
      <c r="Z37" s="8" t="str">
        <f t="shared" si="46"/>
        <v/>
      </c>
      <c r="AA37" s="8" t="str">
        <f t="shared" si="46"/>
        <v/>
      </c>
      <c r="AB37" s="8" t="str">
        <f t="shared" si="46"/>
        <v/>
      </c>
      <c r="AC37" s="8" t="str">
        <f t="shared" si="46"/>
        <v/>
      </c>
      <c r="AD37" s="8" t="str">
        <f t="shared" si="46"/>
        <v/>
      </c>
      <c r="AE37" s="8" t="str">
        <f t="shared" si="46"/>
        <v/>
      </c>
      <c r="AF37" s="8" t="str">
        <f t="shared" si="46"/>
        <v/>
      </c>
      <c r="AG37" s="8" t="str">
        <f t="shared" si="46"/>
        <v/>
      </c>
      <c r="AH37" s="8" t="str">
        <f t="shared" si="46"/>
        <v/>
      </c>
      <c r="AI37" s="8" t="str">
        <f t="shared" si="46"/>
        <v/>
      </c>
      <c r="AJ37" s="8" t="str">
        <f t="shared" si="46"/>
        <v/>
      </c>
      <c r="AK37" s="8" t="str">
        <f t="shared" si="46"/>
        <v/>
      </c>
      <c r="AL37" s="8" t="str">
        <f t="shared" si="46"/>
        <v/>
      </c>
      <c r="AM37" s="8" t="str">
        <f t="shared" si="46"/>
        <v/>
      </c>
      <c r="AN37" s="8" t="str">
        <f t="shared" si="46"/>
        <v/>
      </c>
      <c r="AO37" s="8" t="str">
        <f t="shared" si="46"/>
        <v/>
      </c>
      <c r="AP37" s="8" t="str">
        <f t="shared" si="46"/>
        <v/>
      </c>
      <c r="AQ37" s="8" t="str">
        <f t="shared" si="46"/>
        <v/>
      </c>
      <c r="AR37" s="8" t="str">
        <f t="shared" si="46"/>
        <v/>
      </c>
      <c r="AS37" s="8" t="str">
        <f t="shared" si="46"/>
        <v/>
      </c>
      <c r="AT37" s="8" t="str">
        <f t="shared" ref="AT37:BY37" si="47">IF(AS37="","",IF(AS37+1&gt;$C13,"",AS37+1))</f>
        <v/>
      </c>
      <c r="AU37" s="8" t="str">
        <f t="shared" si="47"/>
        <v/>
      </c>
      <c r="AV37" s="8" t="str">
        <f t="shared" si="47"/>
        <v/>
      </c>
      <c r="AW37" s="8" t="str">
        <f t="shared" si="47"/>
        <v/>
      </c>
      <c r="AX37" s="8" t="str">
        <f t="shared" si="47"/>
        <v/>
      </c>
      <c r="AY37" s="8" t="str">
        <f t="shared" si="47"/>
        <v/>
      </c>
      <c r="AZ37" s="8" t="str">
        <f t="shared" si="47"/>
        <v/>
      </c>
      <c r="BA37" s="8" t="str">
        <f t="shared" si="47"/>
        <v/>
      </c>
      <c r="BB37" s="8" t="str">
        <f t="shared" si="47"/>
        <v/>
      </c>
      <c r="BC37" s="8" t="str">
        <f t="shared" si="47"/>
        <v/>
      </c>
      <c r="BD37" s="8" t="str">
        <f t="shared" si="47"/>
        <v/>
      </c>
      <c r="BE37" s="8" t="str">
        <f t="shared" si="47"/>
        <v/>
      </c>
      <c r="BF37" s="8" t="str">
        <f t="shared" si="47"/>
        <v/>
      </c>
      <c r="BG37" s="8" t="str">
        <f t="shared" si="47"/>
        <v/>
      </c>
      <c r="BH37" s="8" t="str">
        <f t="shared" si="47"/>
        <v/>
      </c>
      <c r="BI37" s="8" t="str">
        <f t="shared" si="47"/>
        <v/>
      </c>
      <c r="BJ37" s="8" t="str">
        <f t="shared" si="47"/>
        <v/>
      </c>
      <c r="BK37" s="8" t="str">
        <f t="shared" si="47"/>
        <v/>
      </c>
      <c r="BL37" s="8" t="str">
        <f t="shared" si="47"/>
        <v/>
      </c>
      <c r="BM37" s="8" t="str">
        <f t="shared" si="47"/>
        <v/>
      </c>
      <c r="BN37" s="8" t="str">
        <f t="shared" si="47"/>
        <v/>
      </c>
      <c r="BO37" s="8" t="str">
        <f t="shared" si="47"/>
        <v/>
      </c>
      <c r="BP37" s="8" t="str">
        <f t="shared" si="47"/>
        <v/>
      </c>
      <c r="BQ37" s="8" t="str">
        <f t="shared" si="47"/>
        <v/>
      </c>
      <c r="BR37" s="8" t="str">
        <f t="shared" si="47"/>
        <v/>
      </c>
      <c r="BS37" s="8" t="str">
        <f t="shared" si="47"/>
        <v/>
      </c>
      <c r="BT37" s="8" t="str">
        <f t="shared" si="47"/>
        <v/>
      </c>
      <c r="BU37" s="8" t="str">
        <f t="shared" si="47"/>
        <v/>
      </c>
      <c r="BV37" s="8" t="str">
        <f t="shared" si="47"/>
        <v/>
      </c>
      <c r="BW37" s="8" t="str">
        <f t="shared" si="47"/>
        <v/>
      </c>
      <c r="BX37" s="8" t="str">
        <f t="shared" si="47"/>
        <v/>
      </c>
      <c r="BY37" s="8" t="str">
        <f t="shared" si="47"/>
        <v/>
      </c>
      <c r="BZ37" s="8" t="str">
        <f t="shared" ref="BZ37:DE37" si="48">IF(BY37="","",IF(BY37+1&gt;$C13,"",BY37+1))</f>
        <v/>
      </c>
      <c r="CA37" s="8" t="str">
        <f t="shared" si="48"/>
        <v/>
      </c>
      <c r="CB37" s="8" t="str">
        <f t="shared" si="48"/>
        <v/>
      </c>
      <c r="CC37" s="8" t="str">
        <f t="shared" si="48"/>
        <v/>
      </c>
      <c r="CD37" s="8" t="str">
        <f t="shared" si="48"/>
        <v/>
      </c>
      <c r="CE37" s="8" t="str">
        <f t="shared" si="48"/>
        <v/>
      </c>
      <c r="CF37" s="8" t="str">
        <f t="shared" si="48"/>
        <v/>
      </c>
      <c r="CG37" s="8" t="str">
        <f t="shared" si="48"/>
        <v/>
      </c>
      <c r="CH37" s="8" t="str">
        <f t="shared" si="48"/>
        <v/>
      </c>
      <c r="CI37" s="8" t="str">
        <f t="shared" si="48"/>
        <v/>
      </c>
      <c r="CJ37" s="8" t="str">
        <f t="shared" si="48"/>
        <v/>
      </c>
      <c r="CK37" s="8" t="str">
        <f t="shared" si="48"/>
        <v/>
      </c>
      <c r="CL37" s="8" t="str">
        <f t="shared" si="48"/>
        <v/>
      </c>
      <c r="CM37" s="8" t="str">
        <f t="shared" si="48"/>
        <v/>
      </c>
      <c r="CN37" s="8" t="str">
        <f t="shared" si="48"/>
        <v/>
      </c>
      <c r="CO37" s="8" t="str">
        <f t="shared" si="48"/>
        <v/>
      </c>
      <c r="CP37" s="8" t="str">
        <f t="shared" si="48"/>
        <v/>
      </c>
      <c r="CQ37" s="8" t="str">
        <f t="shared" si="48"/>
        <v/>
      </c>
      <c r="CR37" s="8" t="str">
        <f t="shared" si="48"/>
        <v/>
      </c>
      <c r="CS37" s="8" t="str">
        <f t="shared" si="48"/>
        <v/>
      </c>
      <c r="CT37" s="8" t="str">
        <f t="shared" si="48"/>
        <v/>
      </c>
      <c r="CU37" s="8" t="str">
        <f t="shared" si="48"/>
        <v/>
      </c>
      <c r="CV37" s="8" t="str">
        <f t="shared" si="48"/>
        <v/>
      </c>
      <c r="CW37" s="8" t="str">
        <f t="shared" si="48"/>
        <v/>
      </c>
      <c r="CX37" s="8" t="str">
        <f t="shared" si="48"/>
        <v/>
      </c>
      <c r="CY37" s="8" t="str">
        <f t="shared" si="48"/>
        <v/>
      </c>
      <c r="CZ37" s="8" t="str">
        <f t="shared" si="48"/>
        <v/>
      </c>
      <c r="DA37" s="8" t="str">
        <f t="shared" si="48"/>
        <v/>
      </c>
      <c r="DB37" s="8" t="str">
        <f t="shared" si="48"/>
        <v/>
      </c>
      <c r="DC37" s="8" t="str">
        <f t="shared" si="48"/>
        <v/>
      </c>
      <c r="DD37" s="8" t="str">
        <f t="shared" si="48"/>
        <v/>
      </c>
      <c r="DE37" s="8" t="str">
        <f t="shared" si="48"/>
        <v/>
      </c>
      <c r="DF37" s="8" t="str">
        <f t="shared" ref="DF37:EK37" si="49">IF(DE37="","",IF(DE37+1&gt;$C13,"",DE37+1))</f>
        <v/>
      </c>
      <c r="DG37" s="8" t="str">
        <f t="shared" si="49"/>
        <v/>
      </c>
      <c r="DH37" s="8" t="str">
        <f t="shared" si="49"/>
        <v/>
      </c>
      <c r="DI37" s="8" t="str">
        <f t="shared" si="49"/>
        <v/>
      </c>
      <c r="DJ37" s="8" t="str">
        <f t="shared" si="49"/>
        <v/>
      </c>
      <c r="DK37" s="8" t="str">
        <f t="shared" si="49"/>
        <v/>
      </c>
      <c r="DL37" s="8" t="str">
        <f t="shared" si="49"/>
        <v/>
      </c>
      <c r="DM37" s="8" t="str">
        <f t="shared" si="49"/>
        <v/>
      </c>
      <c r="DN37" s="8" t="str">
        <f t="shared" si="49"/>
        <v/>
      </c>
      <c r="DO37" s="8" t="str">
        <f t="shared" si="49"/>
        <v/>
      </c>
      <c r="DP37" s="8" t="str">
        <f t="shared" si="49"/>
        <v/>
      </c>
      <c r="DQ37" s="8" t="str">
        <f t="shared" si="49"/>
        <v/>
      </c>
      <c r="DR37" s="8" t="str">
        <f t="shared" si="49"/>
        <v/>
      </c>
      <c r="DS37" s="8" t="str">
        <f t="shared" si="49"/>
        <v/>
      </c>
      <c r="DT37" s="8" t="str">
        <f t="shared" si="49"/>
        <v/>
      </c>
      <c r="DU37" s="8" t="str">
        <f t="shared" si="49"/>
        <v/>
      </c>
      <c r="DV37" s="8" t="str">
        <f t="shared" si="49"/>
        <v/>
      </c>
      <c r="DW37" s="8" t="str">
        <f t="shared" si="49"/>
        <v/>
      </c>
      <c r="DX37" s="8" t="str">
        <f t="shared" si="49"/>
        <v/>
      </c>
      <c r="DY37" s="8" t="str">
        <f t="shared" si="49"/>
        <v/>
      </c>
      <c r="DZ37" s="8" t="str">
        <f t="shared" si="49"/>
        <v/>
      </c>
      <c r="EA37" s="8" t="str">
        <f t="shared" si="49"/>
        <v/>
      </c>
      <c r="EB37" s="8" t="str">
        <f t="shared" si="49"/>
        <v/>
      </c>
      <c r="EC37" s="8" t="str">
        <f t="shared" si="49"/>
        <v/>
      </c>
      <c r="ED37" s="8" t="str">
        <f t="shared" si="49"/>
        <v/>
      </c>
      <c r="EE37" s="8" t="str">
        <f t="shared" si="49"/>
        <v/>
      </c>
      <c r="EF37" s="8" t="str">
        <f t="shared" si="49"/>
        <v/>
      </c>
      <c r="EG37" s="8" t="str">
        <f t="shared" si="49"/>
        <v/>
      </c>
      <c r="EH37" s="8" t="str">
        <f t="shared" si="49"/>
        <v/>
      </c>
      <c r="EI37" s="8" t="str">
        <f t="shared" si="49"/>
        <v/>
      </c>
      <c r="EJ37" s="8" t="str">
        <f t="shared" si="49"/>
        <v/>
      </c>
      <c r="EK37" s="8" t="str">
        <f t="shared" si="49"/>
        <v/>
      </c>
      <c r="EL37" s="8" t="str">
        <f t="shared" ref="EL37:FF37" si="50">IF(EK37="","",IF(EK37+1&gt;$C13,"",EK37+1))</f>
        <v/>
      </c>
      <c r="EM37" s="8" t="str">
        <f t="shared" si="50"/>
        <v/>
      </c>
      <c r="EN37" s="8" t="str">
        <f t="shared" si="50"/>
        <v/>
      </c>
      <c r="EO37" s="8" t="str">
        <f t="shared" si="50"/>
        <v/>
      </c>
      <c r="EP37" s="8" t="str">
        <f t="shared" si="50"/>
        <v/>
      </c>
      <c r="EQ37" s="8" t="str">
        <f t="shared" si="50"/>
        <v/>
      </c>
      <c r="ER37" s="8" t="str">
        <f t="shared" si="50"/>
        <v/>
      </c>
      <c r="ES37" s="8" t="str">
        <f t="shared" si="50"/>
        <v/>
      </c>
      <c r="ET37" s="8" t="str">
        <f t="shared" si="50"/>
        <v/>
      </c>
      <c r="EU37" s="8" t="str">
        <f t="shared" si="50"/>
        <v/>
      </c>
      <c r="EV37" s="8" t="str">
        <f t="shared" si="50"/>
        <v/>
      </c>
      <c r="EW37" s="8" t="str">
        <f t="shared" si="50"/>
        <v/>
      </c>
      <c r="EX37" s="8" t="str">
        <f t="shared" si="50"/>
        <v/>
      </c>
      <c r="EY37" s="8" t="str">
        <f t="shared" si="50"/>
        <v/>
      </c>
      <c r="EZ37" s="8" t="str">
        <f t="shared" si="50"/>
        <v/>
      </c>
      <c r="FA37" s="8" t="str">
        <f t="shared" si="50"/>
        <v/>
      </c>
      <c r="FB37" s="8" t="str">
        <f t="shared" si="50"/>
        <v/>
      </c>
      <c r="FC37" s="8" t="str">
        <f t="shared" si="50"/>
        <v/>
      </c>
      <c r="FD37" s="8" t="str">
        <f t="shared" si="50"/>
        <v/>
      </c>
      <c r="FE37" s="8" t="str">
        <f t="shared" si="50"/>
        <v/>
      </c>
      <c r="FF37" s="9" t="str">
        <f t="shared" si="50"/>
        <v/>
      </c>
    </row>
    <row r="38" spans="5:162" ht="12.75" customHeight="1" x14ac:dyDescent="0.2">
      <c r="E38" s="56">
        <f>DATE(RIGHT($C$2,4),12,24)</f>
        <v>44189</v>
      </c>
      <c r="F38" s="57" t="s">
        <v>46</v>
      </c>
      <c r="G38" s="58" t="s">
        <v>37</v>
      </c>
      <c r="H38" s="40"/>
      <c r="I38" s="47">
        <f>DATE(LEFT($C$2,4),12,24)</f>
        <v>43823</v>
      </c>
      <c r="J38" s="48" t="s">
        <v>48</v>
      </c>
      <c r="M38" s="7">
        <f t="shared" si="0"/>
        <v>43952</v>
      </c>
      <c r="N38" s="8" t="str">
        <f t="shared" ref="N38:AS38" si="51">IF(M38="","",IF(M38+1&gt;$C14,"",M38+1))</f>
        <v/>
      </c>
      <c r="O38" s="8" t="str">
        <f t="shared" si="51"/>
        <v/>
      </c>
      <c r="P38" s="8" t="str">
        <f t="shared" si="51"/>
        <v/>
      </c>
      <c r="Q38" s="8" t="str">
        <f t="shared" si="51"/>
        <v/>
      </c>
      <c r="R38" s="8" t="str">
        <f t="shared" si="51"/>
        <v/>
      </c>
      <c r="S38" s="8" t="str">
        <f t="shared" si="51"/>
        <v/>
      </c>
      <c r="T38" s="8" t="str">
        <f t="shared" si="51"/>
        <v/>
      </c>
      <c r="U38" s="8" t="str">
        <f t="shared" si="51"/>
        <v/>
      </c>
      <c r="V38" s="8" t="str">
        <f t="shared" si="51"/>
        <v/>
      </c>
      <c r="W38" s="8" t="str">
        <f t="shared" si="51"/>
        <v/>
      </c>
      <c r="X38" s="8" t="str">
        <f t="shared" si="51"/>
        <v/>
      </c>
      <c r="Y38" s="8" t="str">
        <f t="shared" si="51"/>
        <v/>
      </c>
      <c r="Z38" s="8" t="str">
        <f t="shared" si="51"/>
        <v/>
      </c>
      <c r="AA38" s="8" t="str">
        <f t="shared" si="51"/>
        <v/>
      </c>
      <c r="AB38" s="8" t="str">
        <f t="shared" si="51"/>
        <v/>
      </c>
      <c r="AC38" s="8" t="str">
        <f t="shared" si="51"/>
        <v/>
      </c>
      <c r="AD38" s="8" t="str">
        <f t="shared" si="51"/>
        <v/>
      </c>
      <c r="AE38" s="8" t="str">
        <f t="shared" si="51"/>
        <v/>
      </c>
      <c r="AF38" s="8" t="str">
        <f t="shared" si="51"/>
        <v/>
      </c>
      <c r="AG38" s="8" t="str">
        <f t="shared" si="51"/>
        <v/>
      </c>
      <c r="AH38" s="8" t="str">
        <f t="shared" si="51"/>
        <v/>
      </c>
      <c r="AI38" s="8" t="str">
        <f t="shared" si="51"/>
        <v/>
      </c>
      <c r="AJ38" s="8" t="str">
        <f t="shared" si="51"/>
        <v/>
      </c>
      <c r="AK38" s="8" t="str">
        <f t="shared" si="51"/>
        <v/>
      </c>
      <c r="AL38" s="8" t="str">
        <f t="shared" si="51"/>
        <v/>
      </c>
      <c r="AM38" s="8" t="str">
        <f t="shared" si="51"/>
        <v/>
      </c>
      <c r="AN38" s="8" t="str">
        <f t="shared" si="51"/>
        <v/>
      </c>
      <c r="AO38" s="8" t="str">
        <f t="shared" si="51"/>
        <v/>
      </c>
      <c r="AP38" s="8" t="str">
        <f t="shared" si="51"/>
        <v/>
      </c>
      <c r="AQ38" s="8" t="str">
        <f t="shared" si="51"/>
        <v/>
      </c>
      <c r="AR38" s="8" t="str">
        <f t="shared" si="51"/>
        <v/>
      </c>
      <c r="AS38" s="8" t="str">
        <f t="shared" si="51"/>
        <v/>
      </c>
      <c r="AT38" s="8" t="str">
        <f t="shared" ref="AT38:BY38" si="52">IF(AS38="","",IF(AS38+1&gt;$C14,"",AS38+1))</f>
        <v/>
      </c>
      <c r="AU38" s="8" t="str">
        <f t="shared" si="52"/>
        <v/>
      </c>
      <c r="AV38" s="8" t="str">
        <f t="shared" si="52"/>
        <v/>
      </c>
      <c r="AW38" s="8" t="str">
        <f t="shared" si="52"/>
        <v/>
      </c>
      <c r="AX38" s="8" t="str">
        <f t="shared" si="52"/>
        <v/>
      </c>
      <c r="AY38" s="8" t="str">
        <f t="shared" si="52"/>
        <v/>
      </c>
      <c r="AZ38" s="8" t="str">
        <f t="shared" si="52"/>
        <v/>
      </c>
      <c r="BA38" s="8" t="str">
        <f t="shared" si="52"/>
        <v/>
      </c>
      <c r="BB38" s="8" t="str">
        <f t="shared" si="52"/>
        <v/>
      </c>
      <c r="BC38" s="8" t="str">
        <f t="shared" si="52"/>
        <v/>
      </c>
      <c r="BD38" s="8" t="str">
        <f t="shared" si="52"/>
        <v/>
      </c>
      <c r="BE38" s="8" t="str">
        <f t="shared" si="52"/>
        <v/>
      </c>
      <c r="BF38" s="8" t="str">
        <f t="shared" si="52"/>
        <v/>
      </c>
      <c r="BG38" s="8" t="str">
        <f t="shared" si="52"/>
        <v/>
      </c>
      <c r="BH38" s="8" t="str">
        <f t="shared" si="52"/>
        <v/>
      </c>
      <c r="BI38" s="8" t="str">
        <f t="shared" si="52"/>
        <v/>
      </c>
      <c r="BJ38" s="8" t="str">
        <f t="shared" si="52"/>
        <v/>
      </c>
      <c r="BK38" s="8" t="str">
        <f t="shared" si="52"/>
        <v/>
      </c>
      <c r="BL38" s="8" t="str">
        <f t="shared" si="52"/>
        <v/>
      </c>
      <c r="BM38" s="8" t="str">
        <f t="shared" si="52"/>
        <v/>
      </c>
      <c r="BN38" s="8" t="str">
        <f t="shared" si="52"/>
        <v/>
      </c>
      <c r="BO38" s="8" t="str">
        <f t="shared" si="52"/>
        <v/>
      </c>
      <c r="BP38" s="8" t="str">
        <f t="shared" si="52"/>
        <v/>
      </c>
      <c r="BQ38" s="8" t="str">
        <f t="shared" si="52"/>
        <v/>
      </c>
      <c r="BR38" s="8" t="str">
        <f t="shared" si="52"/>
        <v/>
      </c>
      <c r="BS38" s="8" t="str">
        <f t="shared" si="52"/>
        <v/>
      </c>
      <c r="BT38" s="8" t="str">
        <f t="shared" si="52"/>
        <v/>
      </c>
      <c r="BU38" s="8" t="str">
        <f t="shared" si="52"/>
        <v/>
      </c>
      <c r="BV38" s="8" t="str">
        <f t="shared" si="52"/>
        <v/>
      </c>
      <c r="BW38" s="8" t="str">
        <f t="shared" si="52"/>
        <v/>
      </c>
      <c r="BX38" s="8" t="str">
        <f t="shared" si="52"/>
        <v/>
      </c>
      <c r="BY38" s="8" t="str">
        <f t="shared" si="52"/>
        <v/>
      </c>
      <c r="BZ38" s="8" t="str">
        <f t="shared" ref="BZ38:DE38" si="53">IF(BY38="","",IF(BY38+1&gt;$C14,"",BY38+1))</f>
        <v/>
      </c>
      <c r="CA38" s="8" t="str">
        <f t="shared" si="53"/>
        <v/>
      </c>
      <c r="CB38" s="8" t="str">
        <f t="shared" si="53"/>
        <v/>
      </c>
      <c r="CC38" s="8" t="str">
        <f t="shared" si="53"/>
        <v/>
      </c>
      <c r="CD38" s="8" t="str">
        <f t="shared" si="53"/>
        <v/>
      </c>
      <c r="CE38" s="8" t="str">
        <f t="shared" si="53"/>
        <v/>
      </c>
      <c r="CF38" s="8" t="str">
        <f t="shared" si="53"/>
        <v/>
      </c>
      <c r="CG38" s="8" t="str">
        <f t="shared" si="53"/>
        <v/>
      </c>
      <c r="CH38" s="8" t="str">
        <f t="shared" si="53"/>
        <v/>
      </c>
      <c r="CI38" s="8" t="str">
        <f t="shared" si="53"/>
        <v/>
      </c>
      <c r="CJ38" s="8" t="str">
        <f t="shared" si="53"/>
        <v/>
      </c>
      <c r="CK38" s="8" t="str">
        <f t="shared" si="53"/>
        <v/>
      </c>
      <c r="CL38" s="8" t="str">
        <f t="shared" si="53"/>
        <v/>
      </c>
      <c r="CM38" s="8" t="str">
        <f t="shared" si="53"/>
        <v/>
      </c>
      <c r="CN38" s="8" t="str">
        <f t="shared" si="53"/>
        <v/>
      </c>
      <c r="CO38" s="8" t="str">
        <f t="shared" si="53"/>
        <v/>
      </c>
      <c r="CP38" s="8" t="str">
        <f t="shared" si="53"/>
        <v/>
      </c>
      <c r="CQ38" s="8" t="str">
        <f t="shared" si="53"/>
        <v/>
      </c>
      <c r="CR38" s="8" t="str">
        <f t="shared" si="53"/>
        <v/>
      </c>
      <c r="CS38" s="8" t="str">
        <f t="shared" si="53"/>
        <v/>
      </c>
      <c r="CT38" s="8" t="str">
        <f t="shared" si="53"/>
        <v/>
      </c>
      <c r="CU38" s="8" t="str">
        <f t="shared" si="53"/>
        <v/>
      </c>
      <c r="CV38" s="8" t="str">
        <f t="shared" si="53"/>
        <v/>
      </c>
      <c r="CW38" s="8" t="str">
        <f t="shared" si="53"/>
        <v/>
      </c>
      <c r="CX38" s="8" t="str">
        <f t="shared" si="53"/>
        <v/>
      </c>
      <c r="CY38" s="8" t="str">
        <f t="shared" si="53"/>
        <v/>
      </c>
      <c r="CZ38" s="8" t="str">
        <f t="shared" si="53"/>
        <v/>
      </c>
      <c r="DA38" s="8" t="str">
        <f t="shared" si="53"/>
        <v/>
      </c>
      <c r="DB38" s="8" t="str">
        <f t="shared" si="53"/>
        <v/>
      </c>
      <c r="DC38" s="8" t="str">
        <f t="shared" si="53"/>
        <v/>
      </c>
      <c r="DD38" s="8" t="str">
        <f t="shared" si="53"/>
        <v/>
      </c>
      <c r="DE38" s="8" t="str">
        <f t="shared" si="53"/>
        <v/>
      </c>
      <c r="DF38" s="8" t="str">
        <f t="shared" ref="DF38:EK38" si="54">IF(DE38="","",IF(DE38+1&gt;$C14,"",DE38+1))</f>
        <v/>
      </c>
      <c r="DG38" s="8" t="str">
        <f t="shared" si="54"/>
        <v/>
      </c>
      <c r="DH38" s="8" t="str">
        <f t="shared" si="54"/>
        <v/>
      </c>
      <c r="DI38" s="8" t="str">
        <f t="shared" si="54"/>
        <v/>
      </c>
      <c r="DJ38" s="8" t="str">
        <f t="shared" si="54"/>
        <v/>
      </c>
      <c r="DK38" s="8" t="str">
        <f t="shared" si="54"/>
        <v/>
      </c>
      <c r="DL38" s="8" t="str">
        <f t="shared" si="54"/>
        <v/>
      </c>
      <c r="DM38" s="8" t="str">
        <f t="shared" si="54"/>
        <v/>
      </c>
      <c r="DN38" s="8" t="str">
        <f t="shared" si="54"/>
        <v/>
      </c>
      <c r="DO38" s="8" t="str">
        <f t="shared" si="54"/>
        <v/>
      </c>
      <c r="DP38" s="8" t="str">
        <f t="shared" si="54"/>
        <v/>
      </c>
      <c r="DQ38" s="8" t="str">
        <f t="shared" si="54"/>
        <v/>
      </c>
      <c r="DR38" s="8" t="str">
        <f t="shared" si="54"/>
        <v/>
      </c>
      <c r="DS38" s="8" t="str">
        <f t="shared" si="54"/>
        <v/>
      </c>
      <c r="DT38" s="8" t="str">
        <f t="shared" si="54"/>
        <v/>
      </c>
      <c r="DU38" s="8" t="str">
        <f t="shared" si="54"/>
        <v/>
      </c>
      <c r="DV38" s="8" t="str">
        <f t="shared" si="54"/>
        <v/>
      </c>
      <c r="DW38" s="8" t="str">
        <f t="shared" si="54"/>
        <v/>
      </c>
      <c r="DX38" s="8" t="str">
        <f t="shared" si="54"/>
        <v/>
      </c>
      <c r="DY38" s="8" t="str">
        <f t="shared" si="54"/>
        <v/>
      </c>
      <c r="DZ38" s="8" t="str">
        <f t="shared" si="54"/>
        <v/>
      </c>
      <c r="EA38" s="8" t="str">
        <f t="shared" si="54"/>
        <v/>
      </c>
      <c r="EB38" s="8" t="str">
        <f t="shared" si="54"/>
        <v/>
      </c>
      <c r="EC38" s="8" t="str">
        <f t="shared" si="54"/>
        <v/>
      </c>
      <c r="ED38" s="8" t="str">
        <f t="shared" si="54"/>
        <v/>
      </c>
      <c r="EE38" s="8" t="str">
        <f t="shared" si="54"/>
        <v/>
      </c>
      <c r="EF38" s="8" t="str">
        <f t="shared" si="54"/>
        <v/>
      </c>
      <c r="EG38" s="8" t="str">
        <f t="shared" si="54"/>
        <v/>
      </c>
      <c r="EH38" s="8" t="str">
        <f t="shared" si="54"/>
        <v/>
      </c>
      <c r="EI38" s="8" t="str">
        <f t="shared" si="54"/>
        <v/>
      </c>
      <c r="EJ38" s="8" t="str">
        <f t="shared" si="54"/>
        <v/>
      </c>
      <c r="EK38" s="8" t="str">
        <f t="shared" si="54"/>
        <v/>
      </c>
      <c r="EL38" s="8" t="str">
        <f t="shared" ref="EL38:FF38" si="55">IF(EK38="","",IF(EK38+1&gt;$C14,"",EK38+1))</f>
        <v/>
      </c>
      <c r="EM38" s="8" t="str">
        <f t="shared" si="55"/>
        <v/>
      </c>
      <c r="EN38" s="8" t="str">
        <f t="shared" si="55"/>
        <v/>
      </c>
      <c r="EO38" s="8" t="str">
        <f t="shared" si="55"/>
        <v/>
      </c>
      <c r="EP38" s="8" t="str">
        <f t="shared" si="55"/>
        <v/>
      </c>
      <c r="EQ38" s="8" t="str">
        <f t="shared" si="55"/>
        <v/>
      </c>
      <c r="ER38" s="8" t="str">
        <f t="shared" si="55"/>
        <v/>
      </c>
      <c r="ES38" s="8" t="str">
        <f t="shared" si="55"/>
        <v/>
      </c>
      <c r="ET38" s="8" t="str">
        <f t="shared" si="55"/>
        <v/>
      </c>
      <c r="EU38" s="8" t="str">
        <f t="shared" si="55"/>
        <v/>
      </c>
      <c r="EV38" s="8" t="str">
        <f t="shared" si="55"/>
        <v/>
      </c>
      <c r="EW38" s="8" t="str">
        <f t="shared" si="55"/>
        <v/>
      </c>
      <c r="EX38" s="8" t="str">
        <f t="shared" si="55"/>
        <v/>
      </c>
      <c r="EY38" s="8" t="str">
        <f t="shared" si="55"/>
        <v/>
      </c>
      <c r="EZ38" s="8" t="str">
        <f t="shared" si="55"/>
        <v/>
      </c>
      <c r="FA38" s="8" t="str">
        <f t="shared" si="55"/>
        <v/>
      </c>
      <c r="FB38" s="8" t="str">
        <f t="shared" si="55"/>
        <v/>
      </c>
      <c r="FC38" s="8" t="str">
        <f t="shared" si="55"/>
        <v/>
      </c>
      <c r="FD38" s="8" t="str">
        <f t="shared" si="55"/>
        <v/>
      </c>
      <c r="FE38" s="8" t="str">
        <f t="shared" si="55"/>
        <v/>
      </c>
      <c r="FF38" s="9" t="str">
        <f t="shared" si="55"/>
        <v/>
      </c>
    </row>
    <row r="39" spans="5:162" ht="12.75" customHeight="1" x14ac:dyDescent="0.2">
      <c r="E39" s="56">
        <f>DATE(LEFT($C$2,4),12,31)</f>
        <v>43830</v>
      </c>
      <c r="F39" s="57" t="s">
        <v>49</v>
      </c>
      <c r="G39" s="58" t="s">
        <v>37</v>
      </c>
      <c r="H39" s="40"/>
      <c r="I39" s="44">
        <f>DATE(LEFT($C$2,4),12,25)</f>
        <v>43824</v>
      </c>
      <c r="J39" s="45" t="s">
        <v>29</v>
      </c>
      <c r="M39" s="7">
        <f t="shared" si="0"/>
        <v>43983</v>
      </c>
      <c r="N39" s="8">
        <f t="shared" ref="N39:AS39" si="56">IF(M39="","",IF(M39+1&gt;$C15,"",M39+1))</f>
        <v>43984</v>
      </c>
      <c r="O39" s="8" t="str">
        <f t="shared" si="56"/>
        <v/>
      </c>
      <c r="P39" s="8" t="str">
        <f t="shared" si="56"/>
        <v/>
      </c>
      <c r="Q39" s="8" t="str">
        <f t="shared" si="56"/>
        <v/>
      </c>
      <c r="R39" s="8" t="str">
        <f t="shared" si="56"/>
        <v/>
      </c>
      <c r="S39" s="8" t="str">
        <f t="shared" si="56"/>
        <v/>
      </c>
      <c r="T39" s="8" t="str">
        <f t="shared" si="56"/>
        <v/>
      </c>
      <c r="U39" s="8" t="str">
        <f t="shared" si="56"/>
        <v/>
      </c>
      <c r="V39" s="8" t="str">
        <f t="shared" si="56"/>
        <v/>
      </c>
      <c r="W39" s="8" t="str">
        <f t="shared" si="56"/>
        <v/>
      </c>
      <c r="X39" s="8" t="str">
        <f t="shared" si="56"/>
        <v/>
      </c>
      <c r="Y39" s="8" t="str">
        <f t="shared" si="56"/>
        <v/>
      </c>
      <c r="Z39" s="8" t="str">
        <f t="shared" si="56"/>
        <v/>
      </c>
      <c r="AA39" s="8" t="str">
        <f t="shared" si="56"/>
        <v/>
      </c>
      <c r="AB39" s="8" t="str">
        <f t="shared" si="56"/>
        <v/>
      </c>
      <c r="AC39" s="8" t="str">
        <f t="shared" si="56"/>
        <v/>
      </c>
      <c r="AD39" s="8" t="str">
        <f t="shared" si="56"/>
        <v/>
      </c>
      <c r="AE39" s="8" t="str">
        <f t="shared" si="56"/>
        <v/>
      </c>
      <c r="AF39" s="8" t="str">
        <f t="shared" si="56"/>
        <v/>
      </c>
      <c r="AG39" s="8" t="str">
        <f t="shared" si="56"/>
        <v/>
      </c>
      <c r="AH39" s="8" t="str">
        <f t="shared" si="56"/>
        <v/>
      </c>
      <c r="AI39" s="8" t="str">
        <f t="shared" si="56"/>
        <v/>
      </c>
      <c r="AJ39" s="8" t="str">
        <f t="shared" si="56"/>
        <v/>
      </c>
      <c r="AK39" s="8" t="str">
        <f t="shared" si="56"/>
        <v/>
      </c>
      <c r="AL39" s="8" t="str">
        <f t="shared" si="56"/>
        <v/>
      </c>
      <c r="AM39" s="8" t="str">
        <f t="shared" si="56"/>
        <v/>
      </c>
      <c r="AN39" s="8" t="str">
        <f t="shared" si="56"/>
        <v/>
      </c>
      <c r="AO39" s="8" t="str">
        <f t="shared" si="56"/>
        <v/>
      </c>
      <c r="AP39" s="8" t="str">
        <f t="shared" si="56"/>
        <v/>
      </c>
      <c r="AQ39" s="8" t="str">
        <f t="shared" si="56"/>
        <v/>
      </c>
      <c r="AR39" s="8" t="str">
        <f t="shared" si="56"/>
        <v/>
      </c>
      <c r="AS39" s="8" t="str">
        <f t="shared" si="56"/>
        <v/>
      </c>
      <c r="AT39" s="8" t="str">
        <f t="shared" ref="AT39:BY39" si="57">IF(AS39="","",IF(AS39+1&gt;$C15,"",AS39+1))</f>
        <v/>
      </c>
      <c r="AU39" s="8" t="str">
        <f t="shared" si="57"/>
        <v/>
      </c>
      <c r="AV39" s="8" t="str">
        <f t="shared" si="57"/>
        <v/>
      </c>
      <c r="AW39" s="8" t="str">
        <f t="shared" si="57"/>
        <v/>
      </c>
      <c r="AX39" s="8" t="str">
        <f t="shared" si="57"/>
        <v/>
      </c>
      <c r="AY39" s="8" t="str">
        <f t="shared" si="57"/>
        <v/>
      </c>
      <c r="AZ39" s="8" t="str">
        <f t="shared" si="57"/>
        <v/>
      </c>
      <c r="BA39" s="8" t="str">
        <f t="shared" si="57"/>
        <v/>
      </c>
      <c r="BB39" s="8" t="str">
        <f t="shared" si="57"/>
        <v/>
      </c>
      <c r="BC39" s="8" t="str">
        <f t="shared" si="57"/>
        <v/>
      </c>
      <c r="BD39" s="8" t="str">
        <f t="shared" si="57"/>
        <v/>
      </c>
      <c r="BE39" s="8" t="str">
        <f t="shared" si="57"/>
        <v/>
      </c>
      <c r="BF39" s="8" t="str">
        <f t="shared" si="57"/>
        <v/>
      </c>
      <c r="BG39" s="8" t="str">
        <f t="shared" si="57"/>
        <v/>
      </c>
      <c r="BH39" s="8" t="str">
        <f t="shared" si="57"/>
        <v/>
      </c>
      <c r="BI39" s="8" t="str">
        <f t="shared" si="57"/>
        <v/>
      </c>
      <c r="BJ39" s="8" t="str">
        <f t="shared" si="57"/>
        <v/>
      </c>
      <c r="BK39" s="8" t="str">
        <f t="shared" si="57"/>
        <v/>
      </c>
      <c r="BL39" s="8" t="str">
        <f t="shared" si="57"/>
        <v/>
      </c>
      <c r="BM39" s="8" t="str">
        <f t="shared" si="57"/>
        <v/>
      </c>
      <c r="BN39" s="8" t="str">
        <f t="shared" si="57"/>
        <v/>
      </c>
      <c r="BO39" s="8" t="str">
        <f t="shared" si="57"/>
        <v/>
      </c>
      <c r="BP39" s="8" t="str">
        <f t="shared" si="57"/>
        <v/>
      </c>
      <c r="BQ39" s="8" t="str">
        <f t="shared" si="57"/>
        <v/>
      </c>
      <c r="BR39" s="8" t="str">
        <f t="shared" si="57"/>
        <v/>
      </c>
      <c r="BS39" s="8" t="str">
        <f t="shared" si="57"/>
        <v/>
      </c>
      <c r="BT39" s="8" t="str">
        <f t="shared" si="57"/>
        <v/>
      </c>
      <c r="BU39" s="8" t="str">
        <f t="shared" si="57"/>
        <v/>
      </c>
      <c r="BV39" s="8" t="str">
        <f t="shared" si="57"/>
        <v/>
      </c>
      <c r="BW39" s="8" t="str">
        <f t="shared" si="57"/>
        <v/>
      </c>
      <c r="BX39" s="8" t="str">
        <f t="shared" si="57"/>
        <v/>
      </c>
      <c r="BY39" s="8" t="str">
        <f t="shared" si="57"/>
        <v/>
      </c>
      <c r="BZ39" s="8" t="str">
        <f t="shared" ref="BZ39:DE39" si="58">IF(BY39="","",IF(BY39+1&gt;$C15,"",BY39+1))</f>
        <v/>
      </c>
      <c r="CA39" s="8" t="str">
        <f t="shared" si="58"/>
        <v/>
      </c>
      <c r="CB39" s="8" t="str">
        <f t="shared" si="58"/>
        <v/>
      </c>
      <c r="CC39" s="8" t="str">
        <f t="shared" si="58"/>
        <v/>
      </c>
      <c r="CD39" s="8" t="str">
        <f t="shared" si="58"/>
        <v/>
      </c>
      <c r="CE39" s="8" t="str">
        <f t="shared" si="58"/>
        <v/>
      </c>
      <c r="CF39" s="8" t="str">
        <f t="shared" si="58"/>
        <v/>
      </c>
      <c r="CG39" s="8" t="str">
        <f t="shared" si="58"/>
        <v/>
      </c>
      <c r="CH39" s="8" t="str">
        <f t="shared" si="58"/>
        <v/>
      </c>
      <c r="CI39" s="8" t="str">
        <f t="shared" si="58"/>
        <v/>
      </c>
      <c r="CJ39" s="8" t="str">
        <f t="shared" si="58"/>
        <v/>
      </c>
      <c r="CK39" s="8" t="str">
        <f t="shared" si="58"/>
        <v/>
      </c>
      <c r="CL39" s="8" t="str">
        <f t="shared" si="58"/>
        <v/>
      </c>
      <c r="CM39" s="8" t="str">
        <f t="shared" si="58"/>
        <v/>
      </c>
      <c r="CN39" s="8" t="str">
        <f t="shared" si="58"/>
        <v/>
      </c>
      <c r="CO39" s="8" t="str">
        <f t="shared" si="58"/>
        <v/>
      </c>
      <c r="CP39" s="8" t="str">
        <f t="shared" si="58"/>
        <v/>
      </c>
      <c r="CQ39" s="8" t="str">
        <f t="shared" si="58"/>
        <v/>
      </c>
      <c r="CR39" s="8" t="str">
        <f t="shared" si="58"/>
        <v/>
      </c>
      <c r="CS39" s="8" t="str">
        <f t="shared" si="58"/>
        <v/>
      </c>
      <c r="CT39" s="8" t="str">
        <f t="shared" si="58"/>
        <v/>
      </c>
      <c r="CU39" s="8" t="str">
        <f t="shared" si="58"/>
        <v/>
      </c>
      <c r="CV39" s="8" t="str">
        <f t="shared" si="58"/>
        <v/>
      </c>
      <c r="CW39" s="8" t="str">
        <f t="shared" si="58"/>
        <v/>
      </c>
      <c r="CX39" s="8" t="str">
        <f t="shared" si="58"/>
        <v/>
      </c>
      <c r="CY39" s="8" t="str">
        <f t="shared" si="58"/>
        <v/>
      </c>
      <c r="CZ39" s="8" t="str">
        <f t="shared" si="58"/>
        <v/>
      </c>
      <c r="DA39" s="8" t="str">
        <f t="shared" si="58"/>
        <v/>
      </c>
      <c r="DB39" s="8" t="str">
        <f t="shared" si="58"/>
        <v/>
      </c>
      <c r="DC39" s="8" t="str">
        <f t="shared" si="58"/>
        <v/>
      </c>
      <c r="DD39" s="8" t="str">
        <f t="shared" si="58"/>
        <v/>
      </c>
      <c r="DE39" s="8" t="str">
        <f t="shared" si="58"/>
        <v/>
      </c>
      <c r="DF39" s="8" t="str">
        <f t="shared" ref="DF39:EK39" si="59">IF(DE39="","",IF(DE39+1&gt;$C15,"",DE39+1))</f>
        <v/>
      </c>
      <c r="DG39" s="8" t="str">
        <f t="shared" si="59"/>
        <v/>
      </c>
      <c r="DH39" s="8" t="str">
        <f t="shared" si="59"/>
        <v/>
      </c>
      <c r="DI39" s="8" t="str">
        <f t="shared" si="59"/>
        <v/>
      </c>
      <c r="DJ39" s="8" t="str">
        <f t="shared" si="59"/>
        <v/>
      </c>
      <c r="DK39" s="8" t="str">
        <f t="shared" si="59"/>
        <v/>
      </c>
      <c r="DL39" s="8" t="str">
        <f t="shared" si="59"/>
        <v/>
      </c>
      <c r="DM39" s="8" t="str">
        <f t="shared" si="59"/>
        <v/>
      </c>
      <c r="DN39" s="8" t="str">
        <f t="shared" si="59"/>
        <v/>
      </c>
      <c r="DO39" s="8" t="str">
        <f t="shared" si="59"/>
        <v/>
      </c>
      <c r="DP39" s="8" t="str">
        <f t="shared" si="59"/>
        <v/>
      </c>
      <c r="DQ39" s="8" t="str">
        <f t="shared" si="59"/>
        <v/>
      </c>
      <c r="DR39" s="8" t="str">
        <f t="shared" si="59"/>
        <v/>
      </c>
      <c r="DS39" s="8" t="str">
        <f t="shared" si="59"/>
        <v/>
      </c>
      <c r="DT39" s="8" t="str">
        <f t="shared" si="59"/>
        <v/>
      </c>
      <c r="DU39" s="8" t="str">
        <f t="shared" si="59"/>
        <v/>
      </c>
      <c r="DV39" s="8" t="str">
        <f t="shared" si="59"/>
        <v/>
      </c>
      <c r="DW39" s="8" t="str">
        <f t="shared" si="59"/>
        <v/>
      </c>
      <c r="DX39" s="8" t="str">
        <f t="shared" si="59"/>
        <v/>
      </c>
      <c r="DY39" s="8" t="str">
        <f t="shared" si="59"/>
        <v/>
      </c>
      <c r="DZ39" s="8" t="str">
        <f t="shared" si="59"/>
        <v/>
      </c>
      <c r="EA39" s="8" t="str">
        <f t="shared" si="59"/>
        <v/>
      </c>
      <c r="EB39" s="8" t="str">
        <f t="shared" si="59"/>
        <v/>
      </c>
      <c r="EC39" s="8" t="str">
        <f t="shared" si="59"/>
        <v/>
      </c>
      <c r="ED39" s="8" t="str">
        <f t="shared" si="59"/>
        <v/>
      </c>
      <c r="EE39" s="8" t="str">
        <f t="shared" si="59"/>
        <v/>
      </c>
      <c r="EF39" s="8" t="str">
        <f t="shared" si="59"/>
        <v/>
      </c>
      <c r="EG39" s="8" t="str">
        <f t="shared" si="59"/>
        <v/>
      </c>
      <c r="EH39" s="8" t="str">
        <f t="shared" si="59"/>
        <v/>
      </c>
      <c r="EI39" s="8" t="str">
        <f t="shared" si="59"/>
        <v/>
      </c>
      <c r="EJ39" s="8" t="str">
        <f t="shared" si="59"/>
        <v/>
      </c>
      <c r="EK39" s="8" t="str">
        <f t="shared" si="59"/>
        <v/>
      </c>
      <c r="EL39" s="8" t="str">
        <f t="shared" ref="EL39:FF39" si="60">IF(EK39="","",IF(EK39+1&gt;$C15,"",EK39+1))</f>
        <v/>
      </c>
      <c r="EM39" s="8" t="str">
        <f t="shared" si="60"/>
        <v/>
      </c>
      <c r="EN39" s="8" t="str">
        <f t="shared" si="60"/>
        <v/>
      </c>
      <c r="EO39" s="8" t="str">
        <f t="shared" si="60"/>
        <v/>
      </c>
      <c r="EP39" s="8" t="str">
        <f t="shared" si="60"/>
        <v/>
      </c>
      <c r="EQ39" s="8" t="str">
        <f t="shared" si="60"/>
        <v/>
      </c>
      <c r="ER39" s="8" t="str">
        <f t="shared" si="60"/>
        <v/>
      </c>
      <c r="ES39" s="8" t="str">
        <f t="shared" si="60"/>
        <v/>
      </c>
      <c r="ET39" s="8" t="str">
        <f t="shared" si="60"/>
        <v/>
      </c>
      <c r="EU39" s="8" t="str">
        <f t="shared" si="60"/>
        <v/>
      </c>
      <c r="EV39" s="8" t="str">
        <f t="shared" si="60"/>
        <v/>
      </c>
      <c r="EW39" s="8" t="str">
        <f t="shared" si="60"/>
        <v/>
      </c>
      <c r="EX39" s="8" t="str">
        <f t="shared" si="60"/>
        <v/>
      </c>
      <c r="EY39" s="8" t="str">
        <f t="shared" si="60"/>
        <v/>
      </c>
      <c r="EZ39" s="8" t="str">
        <f t="shared" si="60"/>
        <v/>
      </c>
      <c r="FA39" s="8" t="str">
        <f t="shared" si="60"/>
        <v/>
      </c>
      <c r="FB39" s="8" t="str">
        <f t="shared" si="60"/>
        <v/>
      </c>
      <c r="FC39" s="8" t="str">
        <f t="shared" si="60"/>
        <v/>
      </c>
      <c r="FD39" s="8" t="str">
        <f t="shared" si="60"/>
        <v/>
      </c>
      <c r="FE39" s="8" t="str">
        <f t="shared" si="60"/>
        <v/>
      </c>
      <c r="FF39" s="9" t="str">
        <f t="shared" si="60"/>
        <v/>
      </c>
    </row>
    <row r="40" spans="5:162" ht="12.75" customHeight="1" x14ac:dyDescent="0.2">
      <c r="E40" s="56">
        <f>DATE(RIGHT($C$2,4),12,31)</f>
        <v>44196</v>
      </c>
      <c r="F40" s="57" t="s">
        <v>49</v>
      </c>
      <c r="G40" s="58" t="s">
        <v>37</v>
      </c>
      <c r="H40" s="40"/>
      <c r="I40" s="44">
        <f>DATE(LEFT($C$2,4),12,26)</f>
        <v>43825</v>
      </c>
      <c r="J40" s="45" t="s">
        <v>31</v>
      </c>
      <c r="M40" s="10">
        <f t="shared" si="0"/>
        <v>43999</v>
      </c>
      <c r="N40" s="11">
        <f t="shared" ref="N40:AS40" si="61">IF(M40="","",IF(M40+1&gt;$C16,"",M40+1))</f>
        <v>44000</v>
      </c>
      <c r="O40" s="11">
        <f t="shared" si="61"/>
        <v>44001</v>
      </c>
      <c r="P40" s="11">
        <f t="shared" si="61"/>
        <v>44002</v>
      </c>
      <c r="Q40" s="11">
        <f t="shared" si="61"/>
        <v>44003</v>
      </c>
      <c r="R40" s="11">
        <f t="shared" si="61"/>
        <v>44004</v>
      </c>
      <c r="S40" s="11">
        <f t="shared" si="61"/>
        <v>44005</v>
      </c>
      <c r="T40" s="11">
        <f t="shared" si="61"/>
        <v>44006</v>
      </c>
      <c r="U40" s="11">
        <f t="shared" si="61"/>
        <v>44007</v>
      </c>
      <c r="V40" s="11">
        <f t="shared" si="61"/>
        <v>44008</v>
      </c>
      <c r="W40" s="11">
        <f t="shared" si="61"/>
        <v>44009</v>
      </c>
      <c r="X40" s="11">
        <f t="shared" si="61"/>
        <v>44010</v>
      </c>
      <c r="Y40" s="11">
        <f t="shared" si="61"/>
        <v>44011</v>
      </c>
      <c r="Z40" s="11">
        <f t="shared" si="61"/>
        <v>44012</v>
      </c>
      <c r="AA40" s="11">
        <f t="shared" si="61"/>
        <v>44013</v>
      </c>
      <c r="AB40" s="11">
        <f t="shared" si="61"/>
        <v>44014</v>
      </c>
      <c r="AC40" s="11">
        <f t="shared" si="61"/>
        <v>44015</v>
      </c>
      <c r="AD40" s="11">
        <f t="shared" si="61"/>
        <v>44016</v>
      </c>
      <c r="AE40" s="11">
        <f t="shared" si="61"/>
        <v>44017</v>
      </c>
      <c r="AF40" s="11">
        <f t="shared" si="61"/>
        <v>44018</v>
      </c>
      <c r="AG40" s="11">
        <f t="shared" si="61"/>
        <v>44019</v>
      </c>
      <c r="AH40" s="11">
        <f t="shared" si="61"/>
        <v>44020</v>
      </c>
      <c r="AI40" s="11">
        <f t="shared" si="61"/>
        <v>44021</v>
      </c>
      <c r="AJ40" s="11">
        <f t="shared" si="61"/>
        <v>44022</v>
      </c>
      <c r="AK40" s="11">
        <f t="shared" si="61"/>
        <v>44023</v>
      </c>
      <c r="AL40" s="11">
        <f t="shared" si="61"/>
        <v>44024</v>
      </c>
      <c r="AM40" s="11">
        <f t="shared" si="61"/>
        <v>44025</v>
      </c>
      <c r="AN40" s="11">
        <f t="shared" si="61"/>
        <v>44026</v>
      </c>
      <c r="AO40" s="11">
        <f t="shared" si="61"/>
        <v>44027</v>
      </c>
      <c r="AP40" s="11">
        <f t="shared" si="61"/>
        <v>44028</v>
      </c>
      <c r="AQ40" s="11">
        <f t="shared" si="61"/>
        <v>44029</v>
      </c>
      <c r="AR40" s="11">
        <f t="shared" si="61"/>
        <v>44030</v>
      </c>
      <c r="AS40" s="11">
        <f t="shared" si="61"/>
        <v>44031</v>
      </c>
      <c r="AT40" s="11">
        <f t="shared" ref="AT40:BY40" si="62">IF(AS40="","",IF(AS40+1&gt;$C16,"",AS40+1))</f>
        <v>44032</v>
      </c>
      <c r="AU40" s="11">
        <f t="shared" si="62"/>
        <v>44033</v>
      </c>
      <c r="AV40" s="11">
        <f t="shared" si="62"/>
        <v>44034</v>
      </c>
      <c r="AW40" s="11">
        <f t="shared" si="62"/>
        <v>44035</v>
      </c>
      <c r="AX40" s="11">
        <f t="shared" si="62"/>
        <v>44036</v>
      </c>
      <c r="AY40" s="11">
        <f t="shared" si="62"/>
        <v>44037</v>
      </c>
      <c r="AZ40" s="11">
        <f t="shared" si="62"/>
        <v>44038</v>
      </c>
      <c r="BA40" s="11">
        <f t="shared" si="62"/>
        <v>44039</v>
      </c>
      <c r="BB40" s="11">
        <f t="shared" si="62"/>
        <v>44040</v>
      </c>
      <c r="BC40" s="11">
        <f t="shared" si="62"/>
        <v>44041</v>
      </c>
      <c r="BD40" s="11">
        <f t="shared" si="62"/>
        <v>44042</v>
      </c>
      <c r="BE40" s="11">
        <f t="shared" si="62"/>
        <v>44043</v>
      </c>
      <c r="BF40" s="11">
        <f t="shared" si="62"/>
        <v>44044</v>
      </c>
      <c r="BG40" s="11">
        <f t="shared" si="62"/>
        <v>44045</v>
      </c>
      <c r="BH40" s="11">
        <f t="shared" si="62"/>
        <v>44046</v>
      </c>
      <c r="BI40" s="11">
        <f t="shared" si="62"/>
        <v>44047</v>
      </c>
      <c r="BJ40" s="11">
        <f t="shared" si="62"/>
        <v>44048</v>
      </c>
      <c r="BK40" s="11">
        <f t="shared" si="62"/>
        <v>44049</v>
      </c>
      <c r="BL40" s="11">
        <f t="shared" si="62"/>
        <v>44050</v>
      </c>
      <c r="BM40" s="11">
        <f t="shared" si="62"/>
        <v>44051</v>
      </c>
      <c r="BN40" s="11">
        <f t="shared" si="62"/>
        <v>44052</v>
      </c>
      <c r="BO40" s="11">
        <f t="shared" si="62"/>
        <v>44053</v>
      </c>
      <c r="BP40" s="11">
        <f t="shared" si="62"/>
        <v>44054</v>
      </c>
      <c r="BQ40" s="11">
        <f t="shared" si="62"/>
        <v>44055</v>
      </c>
      <c r="BR40" s="11">
        <f t="shared" si="62"/>
        <v>44056</v>
      </c>
      <c r="BS40" s="11">
        <f t="shared" si="62"/>
        <v>44057</v>
      </c>
      <c r="BT40" s="11">
        <f t="shared" si="62"/>
        <v>44058</v>
      </c>
      <c r="BU40" s="11">
        <f t="shared" si="62"/>
        <v>44059</v>
      </c>
      <c r="BV40" s="11">
        <f t="shared" si="62"/>
        <v>44060</v>
      </c>
      <c r="BW40" s="11">
        <f t="shared" si="62"/>
        <v>44061</v>
      </c>
      <c r="BX40" s="11">
        <f t="shared" si="62"/>
        <v>44062</v>
      </c>
      <c r="BY40" s="11">
        <f t="shared" si="62"/>
        <v>44063</v>
      </c>
      <c r="BZ40" s="11">
        <f t="shared" ref="BZ40:DE40" si="63">IF(BY40="","",IF(BY40+1&gt;$C16,"",BY40+1))</f>
        <v>44064</v>
      </c>
      <c r="CA40" s="11">
        <f t="shared" si="63"/>
        <v>44065</v>
      </c>
      <c r="CB40" s="11">
        <f t="shared" si="63"/>
        <v>44066</v>
      </c>
      <c r="CC40" s="11">
        <f t="shared" si="63"/>
        <v>44067</v>
      </c>
      <c r="CD40" s="11">
        <f t="shared" si="63"/>
        <v>44068</v>
      </c>
      <c r="CE40" s="11">
        <f t="shared" si="63"/>
        <v>44069</v>
      </c>
      <c r="CF40" s="11">
        <f t="shared" si="63"/>
        <v>44070</v>
      </c>
      <c r="CG40" s="11">
        <f t="shared" si="63"/>
        <v>44071</v>
      </c>
      <c r="CH40" s="11">
        <f t="shared" si="63"/>
        <v>44072</v>
      </c>
      <c r="CI40" s="11">
        <f t="shared" si="63"/>
        <v>44073</v>
      </c>
      <c r="CJ40" s="11">
        <f t="shared" si="63"/>
        <v>44074</v>
      </c>
      <c r="CK40" s="11">
        <f t="shared" si="63"/>
        <v>44075</v>
      </c>
      <c r="CL40" s="11">
        <f t="shared" si="63"/>
        <v>44076</v>
      </c>
      <c r="CM40" s="11">
        <f t="shared" si="63"/>
        <v>44077</v>
      </c>
      <c r="CN40" s="11">
        <f t="shared" si="63"/>
        <v>44078</v>
      </c>
      <c r="CO40" s="11">
        <f t="shared" si="63"/>
        <v>44079</v>
      </c>
      <c r="CP40" s="11">
        <f t="shared" si="63"/>
        <v>44080</v>
      </c>
      <c r="CQ40" s="11" t="str">
        <f t="shared" si="63"/>
        <v/>
      </c>
      <c r="CR40" s="11" t="str">
        <f t="shared" si="63"/>
        <v/>
      </c>
      <c r="CS40" s="11" t="str">
        <f t="shared" si="63"/>
        <v/>
      </c>
      <c r="CT40" s="11" t="str">
        <f t="shared" si="63"/>
        <v/>
      </c>
      <c r="CU40" s="11" t="str">
        <f t="shared" si="63"/>
        <v/>
      </c>
      <c r="CV40" s="11" t="str">
        <f t="shared" si="63"/>
        <v/>
      </c>
      <c r="CW40" s="11" t="str">
        <f t="shared" si="63"/>
        <v/>
      </c>
      <c r="CX40" s="11" t="str">
        <f t="shared" si="63"/>
        <v/>
      </c>
      <c r="CY40" s="11" t="str">
        <f t="shared" si="63"/>
        <v/>
      </c>
      <c r="CZ40" s="11" t="str">
        <f t="shared" si="63"/>
        <v/>
      </c>
      <c r="DA40" s="11" t="str">
        <f t="shared" si="63"/>
        <v/>
      </c>
      <c r="DB40" s="11" t="str">
        <f t="shared" si="63"/>
        <v/>
      </c>
      <c r="DC40" s="11" t="str">
        <f t="shared" si="63"/>
        <v/>
      </c>
      <c r="DD40" s="11" t="str">
        <f t="shared" si="63"/>
        <v/>
      </c>
      <c r="DE40" s="11" t="str">
        <f t="shared" si="63"/>
        <v/>
      </c>
      <c r="DF40" s="11" t="str">
        <f t="shared" ref="DF40:EK40" si="64">IF(DE40="","",IF(DE40+1&gt;$C16,"",DE40+1))</f>
        <v/>
      </c>
      <c r="DG40" s="11" t="str">
        <f t="shared" si="64"/>
        <v/>
      </c>
      <c r="DH40" s="11" t="str">
        <f t="shared" si="64"/>
        <v/>
      </c>
      <c r="DI40" s="11" t="str">
        <f t="shared" si="64"/>
        <v/>
      </c>
      <c r="DJ40" s="11" t="str">
        <f t="shared" si="64"/>
        <v/>
      </c>
      <c r="DK40" s="11" t="str">
        <f t="shared" si="64"/>
        <v/>
      </c>
      <c r="DL40" s="11" t="str">
        <f t="shared" si="64"/>
        <v/>
      </c>
      <c r="DM40" s="11" t="str">
        <f t="shared" si="64"/>
        <v/>
      </c>
      <c r="DN40" s="11" t="str">
        <f t="shared" si="64"/>
        <v/>
      </c>
      <c r="DO40" s="11" t="str">
        <f t="shared" si="64"/>
        <v/>
      </c>
      <c r="DP40" s="11" t="str">
        <f t="shared" si="64"/>
        <v/>
      </c>
      <c r="DQ40" s="11" t="str">
        <f t="shared" si="64"/>
        <v/>
      </c>
      <c r="DR40" s="11" t="str">
        <f t="shared" si="64"/>
        <v/>
      </c>
      <c r="DS40" s="11" t="str">
        <f t="shared" si="64"/>
        <v/>
      </c>
      <c r="DT40" s="11" t="str">
        <f t="shared" si="64"/>
        <v/>
      </c>
      <c r="DU40" s="11" t="str">
        <f t="shared" si="64"/>
        <v/>
      </c>
      <c r="DV40" s="11" t="str">
        <f t="shared" si="64"/>
        <v/>
      </c>
      <c r="DW40" s="11" t="str">
        <f t="shared" si="64"/>
        <v/>
      </c>
      <c r="DX40" s="11" t="str">
        <f t="shared" si="64"/>
        <v/>
      </c>
      <c r="DY40" s="11" t="str">
        <f t="shared" si="64"/>
        <v/>
      </c>
      <c r="DZ40" s="11" t="str">
        <f t="shared" si="64"/>
        <v/>
      </c>
      <c r="EA40" s="11" t="str">
        <f t="shared" si="64"/>
        <v/>
      </c>
      <c r="EB40" s="11" t="str">
        <f t="shared" si="64"/>
        <v/>
      </c>
      <c r="EC40" s="11" t="str">
        <f t="shared" si="64"/>
        <v/>
      </c>
      <c r="ED40" s="11" t="str">
        <f t="shared" si="64"/>
        <v/>
      </c>
      <c r="EE40" s="11" t="str">
        <f t="shared" si="64"/>
        <v/>
      </c>
      <c r="EF40" s="11" t="str">
        <f t="shared" si="64"/>
        <v/>
      </c>
      <c r="EG40" s="11" t="str">
        <f t="shared" si="64"/>
        <v/>
      </c>
      <c r="EH40" s="11" t="str">
        <f t="shared" si="64"/>
        <v/>
      </c>
      <c r="EI40" s="11" t="str">
        <f t="shared" si="64"/>
        <v/>
      </c>
      <c r="EJ40" s="11" t="str">
        <f t="shared" si="64"/>
        <v/>
      </c>
      <c r="EK40" s="11" t="str">
        <f t="shared" si="64"/>
        <v/>
      </c>
      <c r="EL40" s="11" t="str">
        <f t="shared" ref="EL40:FF40" si="65">IF(EK40="","",IF(EK40+1&gt;$C16,"",EK40+1))</f>
        <v/>
      </c>
      <c r="EM40" s="11" t="str">
        <f t="shared" si="65"/>
        <v/>
      </c>
      <c r="EN40" s="11" t="str">
        <f t="shared" si="65"/>
        <v/>
      </c>
      <c r="EO40" s="11" t="str">
        <f t="shared" si="65"/>
        <v/>
      </c>
      <c r="EP40" s="11" t="str">
        <f t="shared" si="65"/>
        <v/>
      </c>
      <c r="EQ40" s="11" t="str">
        <f t="shared" si="65"/>
        <v/>
      </c>
      <c r="ER40" s="11" t="str">
        <f t="shared" si="65"/>
        <v/>
      </c>
      <c r="ES40" s="11" t="str">
        <f t="shared" si="65"/>
        <v/>
      </c>
      <c r="ET40" s="11" t="str">
        <f t="shared" si="65"/>
        <v/>
      </c>
      <c r="EU40" s="11" t="str">
        <f t="shared" si="65"/>
        <v/>
      </c>
      <c r="EV40" s="11" t="str">
        <f t="shared" si="65"/>
        <v/>
      </c>
      <c r="EW40" s="11" t="str">
        <f t="shared" si="65"/>
        <v/>
      </c>
      <c r="EX40" s="11" t="str">
        <f t="shared" si="65"/>
        <v/>
      </c>
      <c r="EY40" s="11" t="str">
        <f t="shared" si="65"/>
        <v/>
      </c>
      <c r="EZ40" s="11" t="str">
        <f t="shared" si="65"/>
        <v/>
      </c>
      <c r="FA40" s="11" t="str">
        <f t="shared" si="65"/>
        <v/>
      </c>
      <c r="FB40" s="11" t="str">
        <f t="shared" si="65"/>
        <v/>
      </c>
      <c r="FC40" s="11" t="str">
        <f t="shared" si="65"/>
        <v/>
      </c>
      <c r="FD40" s="11" t="str">
        <f t="shared" si="65"/>
        <v/>
      </c>
      <c r="FE40" s="11" t="str">
        <f t="shared" si="65"/>
        <v/>
      </c>
      <c r="FF40" s="12" t="str">
        <f t="shared" si="65"/>
        <v/>
      </c>
    </row>
    <row r="41" spans="5:162" ht="12.75" customHeight="1" x14ac:dyDescent="0.2">
      <c r="E41" s="40"/>
      <c r="F41" s="40"/>
      <c r="G41" s="40"/>
      <c r="H41" s="40"/>
      <c r="I41" s="47">
        <f>DATE(LEFT($C$2,4),12,31)</f>
        <v>43830</v>
      </c>
      <c r="J41" s="48" t="s">
        <v>50</v>
      </c>
    </row>
    <row r="42" spans="5:162" ht="12.75" customHeight="1" x14ac:dyDescent="0.2">
      <c r="E42" s="40"/>
      <c r="F42" s="40"/>
      <c r="G42" s="40"/>
      <c r="H42" s="40"/>
      <c r="I42" s="44">
        <f>DATE(RIGHT($C$2,4),1,1)</f>
        <v>43831</v>
      </c>
      <c r="J42" s="45" t="s">
        <v>4</v>
      </c>
    </row>
    <row r="43" spans="5:162" ht="12.75" customHeight="1" x14ac:dyDescent="0.2">
      <c r="E43" s="40"/>
      <c r="F43" s="40"/>
      <c r="G43" s="40"/>
      <c r="H43" s="40"/>
      <c r="I43" s="44">
        <f>DATE(RIGHT($C$2,4),1,6)</f>
        <v>43836</v>
      </c>
      <c r="J43" s="45" t="s">
        <v>5</v>
      </c>
    </row>
    <row r="44" spans="5:162" ht="12.75" customHeight="1" x14ac:dyDescent="0.2">
      <c r="E44" s="40"/>
      <c r="F44" s="40"/>
      <c r="G44" s="40"/>
      <c r="H44" s="40"/>
      <c r="I44" s="47">
        <f>+I47-5</f>
        <v>43881</v>
      </c>
      <c r="J44" s="48" t="s">
        <v>7</v>
      </c>
    </row>
    <row r="45" spans="5:162" ht="12.75" customHeight="1" x14ac:dyDescent="0.2">
      <c r="E45" s="40"/>
      <c r="F45" s="40"/>
      <c r="G45" s="40"/>
      <c r="H45" s="40"/>
      <c r="I45" s="44">
        <f>DATE(RIGHT($C$2,4),2,14)</f>
        <v>43875</v>
      </c>
      <c r="J45" s="46" t="s">
        <v>6</v>
      </c>
    </row>
    <row r="46" spans="5:162" ht="12.75" customHeight="1" x14ac:dyDescent="0.2">
      <c r="E46" s="40"/>
      <c r="F46" s="40"/>
      <c r="G46" s="59"/>
      <c r="H46" s="40"/>
      <c r="I46" s="44">
        <f>+I47-1</f>
        <v>43885</v>
      </c>
      <c r="J46" s="46" t="s">
        <v>9</v>
      </c>
    </row>
    <row r="47" spans="5:162" ht="12.75" customHeight="1" x14ac:dyDescent="0.2">
      <c r="E47" s="40"/>
      <c r="F47" s="40"/>
      <c r="G47" s="59"/>
      <c r="H47" s="40"/>
      <c r="I47" s="47">
        <f>+I52-47</f>
        <v>43886</v>
      </c>
      <c r="J47" s="48" t="s">
        <v>10</v>
      </c>
    </row>
    <row r="48" spans="5:162" ht="12.75" customHeight="1" x14ac:dyDescent="0.2">
      <c r="E48" s="40"/>
      <c r="F48" s="40"/>
      <c r="G48" s="59"/>
      <c r="H48" s="40"/>
      <c r="I48" s="44">
        <f>+I47+1</f>
        <v>43887</v>
      </c>
      <c r="J48" s="46" t="s">
        <v>12</v>
      </c>
    </row>
    <row r="49" spans="3:10" ht="12.75" customHeight="1" x14ac:dyDescent="0.2">
      <c r="E49" s="40"/>
      <c r="F49" s="40"/>
      <c r="G49" s="59"/>
      <c r="H49" s="40"/>
      <c r="I49" s="44">
        <f>DATE(RIGHT($C$2,4),3,19)</f>
        <v>43909</v>
      </c>
      <c r="J49" s="46" t="s">
        <v>13</v>
      </c>
    </row>
    <row r="50" spans="3:10" ht="12.75" customHeight="1" x14ac:dyDescent="0.2">
      <c r="E50" s="40"/>
      <c r="F50" s="40"/>
      <c r="G50" s="59"/>
      <c r="H50" s="40"/>
      <c r="I50" s="44">
        <f>37335.84444+(RIGHT($C$2,4)-YEAR(37335))*(365+5/24+49/24/60)</f>
        <v>43910.206940000004</v>
      </c>
      <c r="J50" s="46" t="s">
        <v>15</v>
      </c>
    </row>
    <row r="51" spans="3:10" ht="12.75" customHeight="1" x14ac:dyDescent="0.2">
      <c r="E51" s="40"/>
      <c r="F51" s="40"/>
      <c r="G51" s="59"/>
      <c r="H51" s="40"/>
      <c r="I51" s="47">
        <f>+I52-2</f>
        <v>43931</v>
      </c>
      <c r="J51" s="48" t="s">
        <v>16</v>
      </c>
    </row>
    <row r="52" spans="3:10" ht="12.75" customHeight="1" x14ac:dyDescent="0.2">
      <c r="E52" s="40"/>
      <c r="F52" s="40"/>
      <c r="G52" s="59"/>
      <c r="H52" s="40"/>
      <c r="I52" s="52">
        <f>DOLLAR((DAY(MINUTE(RIGHT($C$2,4)/38)/2+55)&amp;".4."&amp;RIGHT($C$2,4))/7,)*7-6</f>
        <v>43933</v>
      </c>
      <c r="J52" s="53" t="s">
        <v>8</v>
      </c>
    </row>
    <row r="53" spans="3:10" ht="12.75" customHeight="1" x14ac:dyDescent="0.2">
      <c r="E53" s="40"/>
      <c r="F53" s="40"/>
      <c r="G53" s="59"/>
      <c r="H53" s="40"/>
      <c r="I53" s="44">
        <f>+I52+1</f>
        <v>43934</v>
      </c>
      <c r="J53" s="45" t="s">
        <v>11</v>
      </c>
    </row>
    <row r="54" spans="3:10" ht="12.75" customHeight="1" x14ac:dyDescent="0.2">
      <c r="E54" s="40"/>
      <c r="F54" s="40"/>
      <c r="G54" s="59"/>
      <c r="H54" s="40"/>
      <c r="I54" s="44">
        <f>DATE(RIGHT($C$2,4),4,25)</f>
        <v>43946</v>
      </c>
      <c r="J54" s="45" t="s">
        <v>14</v>
      </c>
    </row>
    <row r="55" spans="3:10" ht="12.75" customHeight="1" x14ac:dyDescent="0.2">
      <c r="E55" s="40"/>
      <c r="F55" s="40"/>
      <c r="G55" s="59"/>
      <c r="H55" s="40"/>
      <c r="I55" s="44">
        <f>DATE(RIGHT($C$2,4),5,1)</f>
        <v>43952</v>
      </c>
      <c r="J55" s="45" t="s">
        <v>17</v>
      </c>
    </row>
    <row r="56" spans="3:10" ht="12.75" customHeight="1" x14ac:dyDescent="0.2">
      <c r="E56" s="40"/>
      <c r="F56" s="40"/>
      <c r="G56" s="59"/>
      <c r="H56" s="40"/>
      <c r="I56" s="44">
        <f>DATE(RIGHT($C$2,4),5,1)-WEEKDAY(DATE(RIGHT($C$2,4),5,1),2)+14-(7*(DATE(RIGHT($C$2,4),5,1)-WEEKDAY(DATE(RIGHT($C$2,4),5,1),2)+14=ROUND((DAY(MINUTE(RIGHT($C$2,4)/38)/2+55)&amp;".4."&amp;RIGHT($C$2,4))/7,)*7-6+49))</f>
        <v>43961</v>
      </c>
      <c r="J56" s="46" t="s">
        <v>20</v>
      </c>
    </row>
    <row r="57" spans="3:10" ht="12.75" customHeight="1" x14ac:dyDescent="0.2">
      <c r="E57" s="40"/>
      <c r="F57" s="40"/>
      <c r="G57" s="59"/>
      <c r="H57" s="40"/>
      <c r="I57" s="44">
        <f>+I52+39</f>
        <v>43972</v>
      </c>
      <c r="J57" s="46" t="s">
        <v>21</v>
      </c>
    </row>
    <row r="58" spans="3:10" ht="12.75" customHeight="1" x14ac:dyDescent="0.2">
      <c r="E58" s="40"/>
      <c r="F58" s="40"/>
      <c r="G58" s="59"/>
      <c r="H58" s="40"/>
      <c r="I58" s="44">
        <f>+I52+49</f>
        <v>43982</v>
      </c>
      <c r="J58" s="46" t="s">
        <v>23</v>
      </c>
    </row>
    <row r="59" spans="3:10" ht="12.75" customHeight="1" x14ac:dyDescent="0.2">
      <c r="E59" s="40"/>
      <c r="F59" s="40"/>
      <c r="G59" s="60"/>
      <c r="H59" s="40"/>
      <c r="I59" s="44">
        <f>+I52+50</f>
        <v>43983</v>
      </c>
      <c r="J59" s="45" t="s">
        <v>18</v>
      </c>
    </row>
    <row r="60" spans="3:10" ht="12.75" customHeight="1" x14ac:dyDescent="0.2">
      <c r="E60" s="40"/>
      <c r="F60" s="40"/>
      <c r="G60" s="59"/>
      <c r="H60" s="40"/>
      <c r="I60" s="44">
        <f>+I52+60</f>
        <v>43993</v>
      </c>
      <c r="J60" s="45" t="s">
        <v>25</v>
      </c>
    </row>
    <row r="61" spans="3:10" ht="12.75" customHeight="1" x14ac:dyDescent="0.2">
      <c r="E61" s="40"/>
      <c r="F61" s="40"/>
      <c r="G61" s="59"/>
      <c r="H61" s="40"/>
      <c r="I61" s="44">
        <f>DATE(RIGHT($C$2,4),6,2)</f>
        <v>43984</v>
      </c>
      <c r="J61" s="45" t="s">
        <v>19</v>
      </c>
    </row>
    <row r="62" spans="3:10" ht="12.75" customHeight="1" x14ac:dyDescent="0.2">
      <c r="E62" s="40"/>
      <c r="F62" s="40"/>
      <c r="G62" s="59"/>
      <c r="H62" s="40"/>
      <c r="I62" s="44">
        <f>37335.84444+(RIGHT($C$2,4)-YEAR(37335))*(365+5/24+49/24/60)+0.25405*(365+5/24+49/24/60)</f>
        <v>44002.996761840281</v>
      </c>
      <c r="J62" s="46" t="s">
        <v>27</v>
      </c>
    </row>
    <row r="63" spans="3:10" ht="12.75" customHeight="1" x14ac:dyDescent="0.2">
      <c r="C63" s="13"/>
      <c r="E63" s="40"/>
      <c r="F63" s="40"/>
      <c r="G63" s="59"/>
      <c r="H63" s="40"/>
      <c r="I63" s="44">
        <f>+I52+70</f>
        <v>44003</v>
      </c>
      <c r="J63" s="46" t="s">
        <v>28</v>
      </c>
    </row>
    <row r="64" spans="3:10" ht="12.75" customHeight="1" x14ac:dyDescent="0.2">
      <c r="E64" s="40"/>
      <c r="F64" s="40"/>
      <c r="G64" s="59"/>
      <c r="H64" s="40"/>
      <c r="I64" s="44">
        <f>DATE(RIGHT($C$2,4),8,15)</f>
        <v>44058</v>
      </c>
      <c r="J64" s="45" t="s">
        <v>22</v>
      </c>
    </row>
    <row r="65" spans="3:10" ht="12.75" customHeight="1" x14ac:dyDescent="0.2">
      <c r="E65" s="40"/>
      <c r="F65" s="40"/>
      <c r="G65" s="59"/>
      <c r="H65" s="40"/>
      <c r="I65" s="44">
        <f>37335.84444+(RIGHT($C$2,4)-YEAR(37335))*(365+5/24+49/24/60)+0.51045*(365+5/24+49/24/60)</f>
        <v>44096.644903229171</v>
      </c>
      <c r="J65" s="46" t="s">
        <v>30</v>
      </c>
    </row>
    <row r="66" spans="3:10" ht="12.75" customHeight="1" x14ac:dyDescent="0.2">
      <c r="E66" s="40"/>
      <c r="F66" s="40"/>
      <c r="G66" s="59"/>
      <c r="H66" s="40"/>
      <c r="I66" s="44">
        <f>DATE(RIGHT($C$2,4),10,30)</f>
        <v>44134</v>
      </c>
      <c r="J66" s="46" t="s">
        <v>32</v>
      </c>
    </row>
    <row r="67" spans="3:10" ht="12.75" customHeight="1" x14ac:dyDescent="0.2">
      <c r="E67" s="40"/>
      <c r="F67" s="40"/>
      <c r="G67" s="59"/>
      <c r="H67" s="40"/>
      <c r="I67" s="44">
        <f>DATE(RIGHT($C$2,4),11,1)</f>
        <v>44136</v>
      </c>
      <c r="J67" s="45" t="s">
        <v>24</v>
      </c>
    </row>
    <row r="68" spans="3:10" ht="12.75" customHeight="1" x14ac:dyDescent="0.2">
      <c r="E68" s="40"/>
      <c r="F68" s="40"/>
      <c r="G68" s="59"/>
      <c r="H68" s="40"/>
      <c r="I68" s="44">
        <f>+I67+1</f>
        <v>44137</v>
      </c>
      <c r="J68" s="46" t="s">
        <v>33</v>
      </c>
    </row>
    <row r="69" spans="3:10" ht="12.75" customHeight="1" x14ac:dyDescent="0.2">
      <c r="E69" s="40"/>
      <c r="F69" s="40"/>
      <c r="G69" s="59"/>
      <c r="H69" s="40"/>
      <c r="I69" s="44">
        <f>DATE(RIGHT($C$2,4),11,11)</f>
        <v>44146</v>
      </c>
      <c r="J69" s="46" t="s">
        <v>35</v>
      </c>
    </row>
    <row r="70" spans="3:10" ht="12.75" customHeight="1" x14ac:dyDescent="0.2">
      <c r="C70" s="13"/>
      <c r="E70" s="40"/>
      <c r="F70" s="40"/>
      <c r="G70" s="59"/>
      <c r="H70" s="40"/>
      <c r="I70" s="44">
        <f>+I71-7</f>
        <v>44157</v>
      </c>
      <c r="J70" s="46" t="s">
        <v>38</v>
      </c>
    </row>
    <row r="71" spans="3:10" ht="12.75" customHeight="1" x14ac:dyDescent="0.2">
      <c r="E71" s="40"/>
      <c r="F71" s="40"/>
      <c r="G71" s="59"/>
      <c r="H71" s="40"/>
      <c r="I71" s="44">
        <f>DATE(RIGHT($C$2,4),12,25)-WEEKDAY(DATE(RIGHT($C$2,4),12,25),2)-21</f>
        <v>44164</v>
      </c>
      <c r="J71" s="46" t="s">
        <v>39</v>
      </c>
    </row>
    <row r="72" spans="3:10" ht="12.75" customHeight="1" x14ac:dyDescent="0.2">
      <c r="E72" s="40"/>
      <c r="F72" s="40"/>
      <c r="G72" s="59"/>
      <c r="H72" s="40"/>
      <c r="I72" s="44">
        <f>DATE(RIGHT($C$2,4),12,25)-WEEKDAY(DATE(RIGHT($C$2,4),12,25),2)-14</f>
        <v>44171</v>
      </c>
      <c r="J72" s="46" t="s">
        <v>41</v>
      </c>
    </row>
    <row r="73" spans="3:10" ht="12.75" customHeight="1" x14ac:dyDescent="0.2">
      <c r="E73" s="40"/>
      <c r="F73" s="40"/>
      <c r="G73" s="59"/>
      <c r="H73" s="40"/>
      <c r="I73" s="44">
        <f>DATE(RIGHT($C$2,4),12,8)</f>
        <v>44173</v>
      </c>
      <c r="J73" s="45" t="s">
        <v>42</v>
      </c>
    </row>
    <row r="74" spans="3:10" ht="12.75" customHeight="1" x14ac:dyDescent="0.2">
      <c r="E74" s="40"/>
      <c r="F74" s="40"/>
      <c r="G74" s="59"/>
      <c r="H74" s="40"/>
      <c r="I74" s="44">
        <f>DATE(RIGHT($C$2,4),12,25)-WEEKDAY(DATE(RIGHT($C$2,4),12,25),2)-7</f>
        <v>44178</v>
      </c>
      <c r="J74" s="46" t="s">
        <v>44</v>
      </c>
    </row>
    <row r="75" spans="3:10" ht="12.75" customHeight="1" x14ac:dyDescent="0.2">
      <c r="E75" s="40"/>
      <c r="F75" s="40"/>
      <c r="G75" s="59"/>
      <c r="H75" s="40"/>
      <c r="I75" s="44">
        <f>DATE(RIGHT($C$2,4),12,25)-WEEKDAY(DATE(RIGHT($C$2,4),12,25),2)</f>
        <v>44185</v>
      </c>
      <c r="J75" s="46" t="s">
        <v>45</v>
      </c>
    </row>
    <row r="76" spans="3:10" ht="12.75" customHeight="1" x14ac:dyDescent="0.2">
      <c r="E76" s="40"/>
      <c r="F76" s="40"/>
      <c r="G76" s="59"/>
      <c r="H76" s="40"/>
      <c r="I76" s="44">
        <f>37335.84444+(RIGHT($C$2,4)-YEAR(37335))*(365+5/24+49/24/60)+0.75635*(365+5/24+49/24/60)</f>
        <v>44186.457999826394</v>
      </c>
      <c r="J76" s="46" t="s">
        <v>47</v>
      </c>
    </row>
    <row r="77" spans="3:10" ht="12.75" customHeight="1" x14ac:dyDescent="0.2">
      <c r="E77" s="40"/>
      <c r="F77" s="40"/>
      <c r="G77" s="59"/>
      <c r="H77" s="40"/>
      <c r="I77" s="47">
        <f>DATE(RIGHT($C$2,4),12,24)</f>
        <v>44189</v>
      </c>
      <c r="J77" s="48" t="s">
        <v>48</v>
      </c>
    </row>
    <row r="78" spans="3:10" ht="12.75" customHeight="1" x14ac:dyDescent="0.2">
      <c r="E78" s="40"/>
      <c r="F78" s="40"/>
      <c r="G78" s="61"/>
      <c r="H78" s="40"/>
      <c r="I78" s="44">
        <f>DATE(RIGHT($C$2,4),12,25)</f>
        <v>44190</v>
      </c>
      <c r="J78" s="45" t="s">
        <v>29</v>
      </c>
    </row>
    <row r="79" spans="3:10" ht="12.75" customHeight="1" x14ac:dyDescent="0.2">
      <c r="E79" s="40"/>
      <c r="F79" s="40"/>
      <c r="G79" s="59"/>
      <c r="H79" s="40"/>
      <c r="I79" s="44">
        <f>DATE(RIGHT($C$2,4),12,26)</f>
        <v>44191</v>
      </c>
      <c r="J79" s="45" t="s">
        <v>31</v>
      </c>
    </row>
    <row r="80" spans="3:10" ht="12.75" customHeight="1" x14ac:dyDescent="0.2">
      <c r="E80" s="40"/>
      <c r="F80" s="40"/>
      <c r="G80" s="59"/>
      <c r="H80" s="40"/>
      <c r="I80" s="47">
        <f>DATE(RIGHT($C$2,4),12,31)</f>
        <v>44196</v>
      </c>
      <c r="J80" s="48" t="s">
        <v>50</v>
      </c>
    </row>
    <row r="81" ht="12.75" customHeight="1" x14ac:dyDescent="0.2"/>
    <row r="82" ht="12.75" customHeight="1" x14ac:dyDescent="0.2"/>
  </sheetData>
  <sheetProtection sheet="1" objects="1" scenarios="1"/>
  <mergeCells count="2">
    <mergeCell ref="A2:B2"/>
    <mergeCell ref="A3:B3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Roman,Standard"&amp;12&amp;A</oddHeader>
    <oddFooter>&amp;C&amp;"Times New Roman,Standard"&amp;12Seite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7"/>
  <sheetViews>
    <sheetView zoomScaleNormal="100" workbookViewId="0">
      <selection activeCell="D27" sqref="D27"/>
    </sheetView>
  </sheetViews>
  <sheetFormatPr baseColWidth="10" defaultColWidth="9.140625" defaultRowHeight="12.75" x14ac:dyDescent="0.2"/>
  <cols>
    <col min="1" max="1" width="3" style="19" customWidth="1"/>
    <col min="2" max="2" width="3.5703125" style="20" customWidth="1"/>
    <col min="3" max="3" width="11.28515625" style="19" customWidth="1"/>
    <col min="4" max="4" width="3" style="19" customWidth="1"/>
    <col min="5" max="5" width="3.5703125" style="20" customWidth="1"/>
    <col min="6" max="6" width="10.85546875" style="21" customWidth="1"/>
    <col min="7" max="7" width="3" style="19" customWidth="1"/>
    <col min="8" max="8" width="3.5703125" style="20" customWidth="1"/>
    <col min="9" max="9" width="10.85546875" style="19" customWidth="1"/>
    <col min="10" max="10" width="3" style="19" customWidth="1"/>
    <col min="11" max="11" width="3.5703125" style="20" customWidth="1"/>
    <col min="12" max="12" width="10.85546875" style="19" customWidth="1"/>
    <col min="13" max="13" width="3" style="19" customWidth="1"/>
    <col min="14" max="14" width="3.5703125" style="20" customWidth="1"/>
    <col min="15" max="15" width="10.85546875" style="19" customWidth="1"/>
    <col min="16" max="16" width="3" style="19" customWidth="1"/>
    <col min="17" max="17" width="4.5703125" style="20" bestFit="1" customWidth="1"/>
    <col min="18" max="18" width="10.85546875" style="19" customWidth="1"/>
    <col min="19" max="19" width="3" style="19" customWidth="1"/>
    <col min="20" max="20" width="3.5703125" style="20" customWidth="1"/>
    <col min="21" max="21" width="11" style="19" customWidth="1"/>
    <col min="22" max="22" width="3" style="19" customWidth="1"/>
    <col min="23" max="23" width="3.5703125" style="20" customWidth="1"/>
    <col min="24" max="24" width="10.85546875" style="19" customWidth="1"/>
    <col min="25" max="25" width="3" style="19" customWidth="1"/>
    <col min="26" max="26" width="3.5703125" style="20" customWidth="1"/>
    <col min="27" max="27" width="10.85546875" style="19" customWidth="1"/>
    <col min="28" max="28" width="3" style="19" customWidth="1"/>
    <col min="29" max="29" width="3.5703125" style="20" customWidth="1"/>
    <col min="30" max="30" width="10.85546875" style="19" customWidth="1"/>
    <col min="31" max="31" width="3" style="19" customWidth="1"/>
    <col min="32" max="32" width="3.5703125" style="20" customWidth="1"/>
    <col min="33" max="33" width="10.85546875" style="19" customWidth="1"/>
    <col min="34" max="34" width="3" style="19" customWidth="1"/>
    <col min="35" max="35" width="3.5703125" style="20" customWidth="1"/>
    <col min="36" max="36" width="10.85546875" style="19" customWidth="1"/>
    <col min="37" max="1023" width="11" style="19" customWidth="1"/>
    <col min="1024" max="16384" width="9.140625" style="19"/>
  </cols>
  <sheetData>
    <row r="1" spans="1:36" s="15" customFormat="1" ht="36.950000000000003" customHeight="1" x14ac:dyDescent="0.2">
      <c r="A1" s="34" t="s">
        <v>51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64" t="str">
        <f>RIGHT(Übersicht!C2,4)</f>
        <v>2020</v>
      </c>
      <c r="M1" s="64"/>
      <c r="N1" s="64"/>
      <c r="Q1" s="16"/>
      <c r="T1" s="16"/>
      <c r="W1" s="16"/>
      <c r="Z1" s="16"/>
      <c r="AA1" s="17"/>
      <c r="AC1" s="16"/>
      <c r="AF1" s="16"/>
      <c r="AI1" s="16"/>
    </row>
    <row r="2" spans="1:36" s="15" customFormat="1" ht="20.25" customHeight="1" x14ac:dyDescent="0.2">
      <c r="A2" s="65">
        <f>+A3</f>
        <v>43831</v>
      </c>
      <c r="B2" s="66"/>
      <c r="C2" s="67"/>
      <c r="D2" s="68">
        <f>+D3</f>
        <v>43862</v>
      </c>
      <c r="E2" s="68"/>
      <c r="F2" s="68"/>
      <c r="G2" s="68">
        <f>+G3</f>
        <v>43891</v>
      </c>
      <c r="H2" s="68"/>
      <c r="I2" s="68"/>
      <c r="J2" s="68">
        <f>+J3</f>
        <v>43922</v>
      </c>
      <c r="K2" s="68"/>
      <c r="L2" s="68"/>
      <c r="M2" s="68">
        <f>+M3</f>
        <v>43952</v>
      </c>
      <c r="N2" s="68"/>
      <c r="O2" s="68"/>
      <c r="P2" s="68">
        <f>+P3</f>
        <v>43983</v>
      </c>
      <c r="Q2" s="68"/>
      <c r="R2" s="68"/>
      <c r="S2" s="68">
        <f>+S3</f>
        <v>44013</v>
      </c>
      <c r="T2" s="68"/>
      <c r="U2" s="68"/>
      <c r="V2" s="68">
        <f>+V3</f>
        <v>44044</v>
      </c>
      <c r="W2" s="68"/>
      <c r="X2" s="68"/>
      <c r="Y2" s="68">
        <f>+Y3</f>
        <v>44075</v>
      </c>
      <c r="Z2" s="68"/>
      <c r="AA2" s="68"/>
      <c r="AB2" s="68">
        <f>+AB3</f>
        <v>44105</v>
      </c>
      <c r="AC2" s="68"/>
      <c r="AD2" s="68"/>
      <c r="AE2" s="68">
        <f>+AE3</f>
        <v>44136</v>
      </c>
      <c r="AF2" s="68"/>
      <c r="AG2" s="68"/>
      <c r="AH2" s="68">
        <f>+AH3</f>
        <v>44166</v>
      </c>
      <c r="AI2" s="68"/>
      <c r="AJ2" s="68"/>
    </row>
    <row r="3" spans="1:36" s="18" customFormat="1" ht="20.25" customHeight="1" x14ac:dyDescent="0.2">
      <c r="A3" s="28">
        <f>IF(MONTH(DATE($L$1,COLUMN(),ROW()-2))=COLUMN(),DATE($L$1,COLUMN(),ROW()-2),"")</f>
        <v>43831</v>
      </c>
      <c r="B3" s="29">
        <f>IF(A3="","",A3)</f>
        <v>43831</v>
      </c>
      <c r="C3" s="33" t="str">
        <f>IFERROR(VLOOKUP(A3,Übersicht!$I$3:$J$80,2,FALSE),"")</f>
        <v>Neujahr</v>
      </c>
      <c r="D3" s="30">
        <f t="shared" ref="D3:D33" si="0">IF(MONTH(DATE($L$1,COLUMN()-2,ROW()-2))=COLUMN()-2,DATE($L$1,COLUMN()-2,ROW()-2),"")</f>
        <v>43862</v>
      </c>
      <c r="E3" s="29">
        <f t="shared" ref="E3:E33" si="1">IF(D3="","",D3)</f>
        <v>43862</v>
      </c>
      <c r="F3" s="33" t="str">
        <f>IFERROR(VLOOKUP(D3,Übersicht!$I$3:$J$80,2,FALSE),"")</f>
        <v/>
      </c>
      <c r="G3" s="30">
        <f t="shared" ref="G3:G33" si="2">IF(MONTH(DATE($L$1,COLUMN()-4,ROW()-2))=COLUMN()-4,DATE($L$1,COLUMN()-4,ROW()-2),"")</f>
        <v>43891</v>
      </c>
      <c r="H3" s="29">
        <f t="shared" ref="H3:H33" si="3">IF(G3="","",G3)</f>
        <v>43891</v>
      </c>
      <c r="I3" s="33" t="str">
        <f>IFERROR(VLOOKUP(G3,Übersicht!$I$3:$J$80,2,FALSE),"")</f>
        <v/>
      </c>
      <c r="J3" s="30">
        <f t="shared" ref="J3:J34" si="4">IF(MONTH(DATE($L$1,COLUMN()-6,ROW()-2))=COLUMN()-6,DATE($L$1,COLUMN()-6,ROW()-2),"")</f>
        <v>43922</v>
      </c>
      <c r="K3" s="29">
        <f t="shared" ref="K3:K33" si="5">IF(J3="","",J3)</f>
        <v>43922</v>
      </c>
      <c r="L3" s="33" t="str">
        <f>IFERROR(VLOOKUP(J3,Übersicht!$I$3:$J$80,2,FALSE),"")</f>
        <v/>
      </c>
      <c r="M3" s="30">
        <f t="shared" ref="M3:M33" si="6">IF(MONTH(DATE($L$1,COLUMN()-8,ROW()-2))=COLUMN()-8,DATE($L$1,COLUMN()-8,ROW()-2),"")</f>
        <v>43952</v>
      </c>
      <c r="N3" s="29">
        <f t="shared" ref="N3:N33" si="7">IF(M3="","",M3)</f>
        <v>43952</v>
      </c>
      <c r="O3" s="33" t="str">
        <f>IFERROR(VLOOKUP(M3,Übersicht!$I$3:$J$80,2,FALSE),"")</f>
        <v>Tag der Arbeit</v>
      </c>
      <c r="P3" s="30">
        <f t="shared" ref="P3:P33" si="8">IF(MONTH(DATE($L$1,COLUMN()-10,ROW()-2))=COLUMN()-10,DATE($L$1,COLUMN()-10,ROW()-2),"")</f>
        <v>43983</v>
      </c>
      <c r="Q3" s="29">
        <f t="shared" ref="Q3:Q33" si="9">IF(P3="","",P3)</f>
        <v>43983</v>
      </c>
      <c r="R3" s="33" t="str">
        <f>IFERROR(VLOOKUP(P3,Übersicht!$I$3:$J$80,2,FALSE),"")</f>
        <v>Pfingstmontag</v>
      </c>
      <c r="S3" s="30">
        <f t="shared" ref="S3:S33" si="10">IF(MONTH(DATE($L$1,COLUMN()-12,ROW()-2))=COLUMN()-12,DATE($L$1,COLUMN()-12,ROW()-2),"")</f>
        <v>44013</v>
      </c>
      <c r="T3" s="29">
        <f t="shared" ref="T3:T33" si="11">IF(S3="","",S3)</f>
        <v>44013</v>
      </c>
      <c r="U3" s="33" t="str">
        <f>IFERROR(VLOOKUP(S3,Übersicht!$I$3:$J$80,2,FALSE),"")</f>
        <v/>
      </c>
      <c r="V3" s="30">
        <f t="shared" ref="V3:V33" si="12">IF(MONTH(DATE($L$1,COLUMN()-14,ROW()-2))=COLUMN()-14,DATE($L$1,COLUMN()-14,ROW()-2),"")</f>
        <v>44044</v>
      </c>
      <c r="W3" s="29">
        <f t="shared" ref="W3:W33" si="13">IF(V3="","",V3)</f>
        <v>44044</v>
      </c>
      <c r="X3" s="33" t="str">
        <f>IFERROR(VLOOKUP(V3,Übersicht!$I$3:$J$80,2,FALSE),"")</f>
        <v/>
      </c>
      <c r="Y3" s="30">
        <f t="shared" ref="Y3:Y33" si="14">IF(MONTH(DATE($L$1,COLUMN()-16,ROW()-2))=COLUMN()-16,DATE($L$1,COLUMN()-16,ROW()-2),"")</f>
        <v>44075</v>
      </c>
      <c r="Z3" s="29">
        <f t="shared" ref="Z3:Z33" si="15">IF(Y3="","",Y3)</f>
        <v>44075</v>
      </c>
      <c r="AA3" s="33" t="str">
        <f>IFERROR(VLOOKUP(Y3,Übersicht!$I$3:$J$80,2,FALSE),"")</f>
        <v/>
      </c>
      <c r="AB3" s="30">
        <f t="shared" ref="AB3:AB33" si="16">IF(MONTH(DATE($L$1,COLUMN()-18,ROW()-2))=COLUMN()-18,DATE($L$1,COLUMN()-18,ROW()-2),"")</f>
        <v>44105</v>
      </c>
      <c r="AC3" s="29">
        <f t="shared" ref="AC3:AC33" si="17">IF(AB3="","",AB3)</f>
        <v>44105</v>
      </c>
      <c r="AD3" s="33" t="str">
        <f>IFERROR(VLOOKUP(AB3,Übersicht!$I$3:$J$80,2,FALSE),"")</f>
        <v/>
      </c>
      <c r="AE3" s="30">
        <f t="shared" ref="AE3:AE33" si="18">IF(MONTH(DATE($L$1,COLUMN()-20,ROW()-2))=COLUMN()-20,DATE($L$1,COLUMN()-20,ROW()-2),"")</f>
        <v>44136</v>
      </c>
      <c r="AF3" s="29">
        <f t="shared" ref="AF3:AF33" si="19">IF(AE3="","",AE3)</f>
        <v>44136</v>
      </c>
      <c r="AG3" s="33" t="str">
        <f>IFERROR(VLOOKUP(AE3,Übersicht!$I$3:$J$80,2,FALSE),"")</f>
        <v>Allerheiligen</v>
      </c>
      <c r="AH3" s="30">
        <f t="shared" ref="AH3:AH33" si="20">IF(MONTH(DATE($L$1,COLUMN()-22,ROW()-2))=COLUMN()-22,DATE($L$1,COLUMN()-22,ROW()-2),"")</f>
        <v>44166</v>
      </c>
      <c r="AI3" s="29">
        <f t="shared" ref="AI3:AI32" si="21">IF(AH3="","",AH3)</f>
        <v>44166</v>
      </c>
      <c r="AJ3" s="33" t="str">
        <f>IFERROR(VLOOKUP(AH3,Übersicht!$I$3:$J$80,2,FALSE),"")</f>
        <v/>
      </c>
    </row>
    <row r="4" spans="1:36" s="18" customFormat="1" ht="20.25" customHeight="1" x14ac:dyDescent="0.2">
      <c r="A4" s="30">
        <f t="shared" ref="A4:A33" si="22">IF(MONTH(DATE($L$1,COLUMN(),ROW()-2))=COLUMN(),DATE($L$1,COLUMN(),ROW()-2),"")</f>
        <v>43832</v>
      </c>
      <c r="B4" s="29">
        <f t="shared" ref="B4:B33" si="23">IF(A4="","",A4)</f>
        <v>43832</v>
      </c>
      <c r="C4" s="33" t="str">
        <f>IFERROR(VLOOKUP(A4,Übersicht!$I$3:$J$80,2,FALSE),"")</f>
        <v/>
      </c>
      <c r="D4" s="30">
        <f t="shared" si="0"/>
        <v>43863</v>
      </c>
      <c r="E4" s="29">
        <f t="shared" si="1"/>
        <v>43863</v>
      </c>
      <c r="F4" s="33" t="str">
        <f>IFERROR(VLOOKUP(D4,Übersicht!$I$3:$J$80,2,FALSE),"")</f>
        <v/>
      </c>
      <c r="G4" s="30">
        <f t="shared" si="2"/>
        <v>43892</v>
      </c>
      <c r="H4" s="29">
        <f t="shared" si="3"/>
        <v>43892</v>
      </c>
      <c r="I4" s="33" t="str">
        <f>IFERROR(VLOOKUP(G4,Übersicht!$I$3:$J$80,2,FALSE),"")</f>
        <v/>
      </c>
      <c r="J4" s="30">
        <f t="shared" si="4"/>
        <v>43923</v>
      </c>
      <c r="K4" s="29">
        <f t="shared" si="5"/>
        <v>43923</v>
      </c>
      <c r="L4" s="33" t="str">
        <f>IFERROR(VLOOKUP(J4,Übersicht!$I$3:$J$80,2,FALSE),"")</f>
        <v/>
      </c>
      <c r="M4" s="30">
        <f t="shared" si="6"/>
        <v>43953</v>
      </c>
      <c r="N4" s="29">
        <f t="shared" si="7"/>
        <v>43953</v>
      </c>
      <c r="O4" s="33" t="str">
        <f>IFERROR(VLOOKUP(M4,Übersicht!$I$3:$J$80,2,FALSE),"")</f>
        <v/>
      </c>
      <c r="P4" s="30">
        <f t="shared" si="8"/>
        <v>43984</v>
      </c>
      <c r="Q4" s="29">
        <f t="shared" si="9"/>
        <v>43984</v>
      </c>
      <c r="R4" s="33" t="str">
        <f>IFERROR(VLOOKUP(P4,Übersicht!$I$3:$J$80,2,FALSE),"")</f>
        <v>Tag der Republik</v>
      </c>
      <c r="S4" s="30">
        <f t="shared" si="10"/>
        <v>44014</v>
      </c>
      <c r="T4" s="29">
        <f t="shared" si="11"/>
        <v>44014</v>
      </c>
      <c r="U4" s="33" t="str">
        <f>IFERROR(VLOOKUP(S4,Übersicht!$I$3:$J$80,2,FALSE),"")</f>
        <v/>
      </c>
      <c r="V4" s="30">
        <f t="shared" si="12"/>
        <v>44045</v>
      </c>
      <c r="W4" s="29">
        <f t="shared" si="13"/>
        <v>44045</v>
      </c>
      <c r="X4" s="33" t="str">
        <f>IFERROR(VLOOKUP(V4,Übersicht!$I$3:$J$80,2,FALSE),"")</f>
        <v/>
      </c>
      <c r="Y4" s="30">
        <f t="shared" si="14"/>
        <v>44076</v>
      </c>
      <c r="Z4" s="29">
        <f t="shared" si="15"/>
        <v>44076</v>
      </c>
      <c r="AA4" s="33" t="str">
        <f>IFERROR(VLOOKUP(Y4,Übersicht!$I$3:$J$80,2,FALSE),"")</f>
        <v/>
      </c>
      <c r="AB4" s="30">
        <f t="shared" si="16"/>
        <v>44106</v>
      </c>
      <c r="AC4" s="29">
        <f t="shared" si="17"/>
        <v>44106</v>
      </c>
      <c r="AD4" s="33" t="str">
        <f>IFERROR(VLOOKUP(AB4,Übersicht!$I$3:$J$80,2,FALSE),"")</f>
        <v/>
      </c>
      <c r="AE4" s="30">
        <f t="shared" si="18"/>
        <v>44137</v>
      </c>
      <c r="AF4" s="29">
        <f t="shared" si="19"/>
        <v>44137</v>
      </c>
      <c r="AG4" s="33" t="str">
        <f>IFERROR(VLOOKUP(AE4,Übersicht!$I$3:$J$80,2,FALSE),"")</f>
        <v>Allerseelen</v>
      </c>
      <c r="AH4" s="30">
        <f t="shared" si="20"/>
        <v>44167</v>
      </c>
      <c r="AI4" s="29">
        <f t="shared" si="21"/>
        <v>44167</v>
      </c>
      <c r="AJ4" s="33" t="str">
        <f>IFERROR(VLOOKUP(AH4,Übersicht!$I$3:$J$80,2,FALSE),"")</f>
        <v/>
      </c>
    </row>
    <row r="5" spans="1:36" s="18" customFormat="1" ht="20.25" customHeight="1" x14ac:dyDescent="0.2">
      <c r="A5" s="30">
        <f t="shared" si="22"/>
        <v>43833</v>
      </c>
      <c r="B5" s="29">
        <f t="shared" si="23"/>
        <v>43833</v>
      </c>
      <c r="C5" s="33" t="str">
        <f>IFERROR(VLOOKUP(A5,Übersicht!$I$3:$J$80,2,FALSE),"")</f>
        <v/>
      </c>
      <c r="D5" s="30">
        <f t="shared" si="0"/>
        <v>43864</v>
      </c>
      <c r="E5" s="29">
        <f t="shared" si="1"/>
        <v>43864</v>
      </c>
      <c r="F5" s="33" t="str">
        <f>IFERROR(VLOOKUP(D5,Übersicht!$I$3:$J$80,2,FALSE),"")</f>
        <v/>
      </c>
      <c r="G5" s="30">
        <f t="shared" si="2"/>
        <v>43893</v>
      </c>
      <c r="H5" s="29">
        <f t="shared" si="3"/>
        <v>43893</v>
      </c>
      <c r="I5" s="33" t="str">
        <f>IFERROR(VLOOKUP(G5,Übersicht!$I$3:$J$80,2,FALSE),"")</f>
        <v/>
      </c>
      <c r="J5" s="30">
        <f t="shared" si="4"/>
        <v>43924</v>
      </c>
      <c r="K5" s="29">
        <f t="shared" si="5"/>
        <v>43924</v>
      </c>
      <c r="L5" s="33" t="str">
        <f>IFERROR(VLOOKUP(J5,Übersicht!$I$3:$J$80,2,FALSE),"")</f>
        <v/>
      </c>
      <c r="M5" s="30">
        <f t="shared" si="6"/>
        <v>43954</v>
      </c>
      <c r="N5" s="29">
        <f t="shared" si="7"/>
        <v>43954</v>
      </c>
      <c r="O5" s="33" t="str">
        <f>IFERROR(VLOOKUP(M5,Übersicht!$I$3:$J$80,2,FALSE),"")</f>
        <v/>
      </c>
      <c r="P5" s="30">
        <f t="shared" si="8"/>
        <v>43985</v>
      </c>
      <c r="Q5" s="29">
        <f t="shared" si="9"/>
        <v>43985</v>
      </c>
      <c r="R5" s="33" t="str">
        <f>IFERROR(VLOOKUP(P5,Übersicht!$I$3:$J$80,2,FALSE),"")</f>
        <v/>
      </c>
      <c r="S5" s="30">
        <f t="shared" si="10"/>
        <v>44015</v>
      </c>
      <c r="T5" s="29">
        <f t="shared" si="11"/>
        <v>44015</v>
      </c>
      <c r="U5" s="33" t="str">
        <f>IFERROR(VLOOKUP(S5,Übersicht!$I$3:$J$80,2,FALSE),"")</f>
        <v/>
      </c>
      <c r="V5" s="30">
        <f t="shared" si="12"/>
        <v>44046</v>
      </c>
      <c r="W5" s="29">
        <f t="shared" si="13"/>
        <v>44046</v>
      </c>
      <c r="X5" s="33" t="str">
        <f>IFERROR(VLOOKUP(V5,Übersicht!$I$3:$J$80,2,FALSE),"")</f>
        <v/>
      </c>
      <c r="Y5" s="30">
        <f t="shared" si="14"/>
        <v>44077</v>
      </c>
      <c r="Z5" s="29">
        <f t="shared" si="15"/>
        <v>44077</v>
      </c>
      <c r="AA5" s="33" t="str">
        <f>IFERROR(VLOOKUP(Y5,Übersicht!$I$3:$J$80,2,FALSE),"")</f>
        <v/>
      </c>
      <c r="AB5" s="30">
        <f t="shared" si="16"/>
        <v>44107</v>
      </c>
      <c r="AC5" s="29">
        <f t="shared" si="17"/>
        <v>44107</v>
      </c>
      <c r="AD5" s="33" t="str">
        <f>IFERROR(VLOOKUP(AB5,Übersicht!$I$3:$J$80,2,FALSE),"")</f>
        <v/>
      </c>
      <c r="AE5" s="30">
        <f t="shared" si="18"/>
        <v>44138</v>
      </c>
      <c r="AF5" s="29">
        <f t="shared" si="19"/>
        <v>44138</v>
      </c>
      <c r="AG5" s="33" t="str">
        <f>IFERROR(VLOOKUP(AE5,Übersicht!$I$3:$J$80,2,FALSE),"")</f>
        <v/>
      </c>
      <c r="AH5" s="30">
        <f t="shared" si="20"/>
        <v>44168</v>
      </c>
      <c r="AI5" s="29">
        <f t="shared" si="21"/>
        <v>44168</v>
      </c>
      <c r="AJ5" s="33" t="str">
        <f>IFERROR(VLOOKUP(AH5,Übersicht!$I$3:$J$80,2,FALSE),"")</f>
        <v/>
      </c>
    </row>
    <row r="6" spans="1:36" s="18" customFormat="1" ht="20.25" customHeight="1" x14ac:dyDescent="0.2">
      <c r="A6" s="30">
        <f t="shared" si="22"/>
        <v>43834</v>
      </c>
      <c r="B6" s="29">
        <f t="shared" si="23"/>
        <v>43834</v>
      </c>
      <c r="C6" s="33" t="str">
        <f>IFERROR(VLOOKUP(A6,Übersicht!$I$3:$J$80,2,FALSE),"")</f>
        <v/>
      </c>
      <c r="D6" s="30">
        <f t="shared" si="0"/>
        <v>43865</v>
      </c>
      <c r="E6" s="29">
        <f t="shared" si="1"/>
        <v>43865</v>
      </c>
      <c r="F6" s="33" t="str">
        <f>IFERROR(VLOOKUP(D6,Übersicht!$I$3:$J$80,2,FALSE),"")</f>
        <v/>
      </c>
      <c r="G6" s="30">
        <f t="shared" si="2"/>
        <v>43894</v>
      </c>
      <c r="H6" s="29">
        <f t="shared" si="3"/>
        <v>43894</v>
      </c>
      <c r="I6" s="33" t="str">
        <f>IFERROR(VLOOKUP(G6,Übersicht!$I$3:$J$80,2,FALSE),"")</f>
        <v/>
      </c>
      <c r="J6" s="30">
        <f t="shared" si="4"/>
        <v>43925</v>
      </c>
      <c r="K6" s="29">
        <f t="shared" si="5"/>
        <v>43925</v>
      </c>
      <c r="L6" s="33" t="str">
        <f>IFERROR(VLOOKUP(J6,Übersicht!$I$3:$J$80,2,FALSE),"")</f>
        <v/>
      </c>
      <c r="M6" s="30">
        <f t="shared" si="6"/>
        <v>43955</v>
      </c>
      <c r="N6" s="29">
        <f t="shared" si="7"/>
        <v>43955</v>
      </c>
      <c r="O6" s="33" t="str">
        <f>IFERROR(VLOOKUP(M6,Übersicht!$I$3:$J$80,2,FALSE),"")</f>
        <v/>
      </c>
      <c r="P6" s="30">
        <f t="shared" si="8"/>
        <v>43986</v>
      </c>
      <c r="Q6" s="29">
        <f t="shared" si="9"/>
        <v>43986</v>
      </c>
      <c r="R6" s="33" t="str">
        <f>IFERROR(VLOOKUP(P6,Übersicht!$I$3:$J$80,2,FALSE),"")</f>
        <v/>
      </c>
      <c r="S6" s="30">
        <f t="shared" si="10"/>
        <v>44016</v>
      </c>
      <c r="T6" s="29">
        <f t="shared" si="11"/>
        <v>44016</v>
      </c>
      <c r="U6" s="33" t="str">
        <f>IFERROR(VLOOKUP(S6,Übersicht!$I$3:$J$80,2,FALSE),"")</f>
        <v/>
      </c>
      <c r="V6" s="30">
        <f t="shared" si="12"/>
        <v>44047</v>
      </c>
      <c r="W6" s="29">
        <f t="shared" si="13"/>
        <v>44047</v>
      </c>
      <c r="X6" s="33" t="str">
        <f>IFERROR(VLOOKUP(V6,Übersicht!$I$3:$J$80,2,FALSE),"")</f>
        <v/>
      </c>
      <c r="Y6" s="30">
        <f t="shared" si="14"/>
        <v>44078</v>
      </c>
      <c r="Z6" s="29">
        <f t="shared" si="15"/>
        <v>44078</v>
      </c>
      <c r="AA6" s="33" t="str">
        <f>IFERROR(VLOOKUP(Y6,Übersicht!$I$3:$J$80,2,FALSE),"")</f>
        <v/>
      </c>
      <c r="AB6" s="30">
        <f t="shared" si="16"/>
        <v>44108</v>
      </c>
      <c r="AC6" s="29">
        <f t="shared" si="17"/>
        <v>44108</v>
      </c>
      <c r="AD6" s="33" t="str">
        <f>IFERROR(VLOOKUP(AB6,Übersicht!$I$3:$J$80,2,FALSE),"")</f>
        <v/>
      </c>
      <c r="AE6" s="30">
        <f t="shared" si="18"/>
        <v>44139</v>
      </c>
      <c r="AF6" s="29">
        <f t="shared" si="19"/>
        <v>44139</v>
      </c>
      <c r="AG6" s="33" t="str">
        <f>IFERROR(VLOOKUP(AE6,Übersicht!$I$3:$J$80,2,FALSE),"")</f>
        <v/>
      </c>
      <c r="AH6" s="30">
        <f t="shared" si="20"/>
        <v>44169</v>
      </c>
      <c r="AI6" s="29">
        <f t="shared" si="21"/>
        <v>44169</v>
      </c>
      <c r="AJ6" s="33" t="str">
        <f>IFERROR(VLOOKUP(AH6,Übersicht!$I$3:$J$80,2,FALSE),"")</f>
        <v/>
      </c>
    </row>
    <row r="7" spans="1:36" s="18" customFormat="1" ht="20.25" customHeight="1" x14ac:dyDescent="0.2">
      <c r="A7" s="30">
        <f t="shared" si="22"/>
        <v>43835</v>
      </c>
      <c r="B7" s="29">
        <f t="shared" si="23"/>
        <v>43835</v>
      </c>
      <c r="C7" s="33" t="str">
        <f>IFERROR(VLOOKUP(A7,Übersicht!$I$3:$J$80,2,FALSE),"")</f>
        <v/>
      </c>
      <c r="D7" s="30">
        <f t="shared" si="0"/>
        <v>43866</v>
      </c>
      <c r="E7" s="29">
        <f t="shared" si="1"/>
        <v>43866</v>
      </c>
      <c r="F7" s="33" t="str">
        <f>IFERROR(VLOOKUP(D7,Übersicht!$I$3:$J$80,2,FALSE),"")</f>
        <v/>
      </c>
      <c r="G7" s="30">
        <f t="shared" si="2"/>
        <v>43895</v>
      </c>
      <c r="H7" s="29">
        <f t="shared" si="3"/>
        <v>43895</v>
      </c>
      <c r="I7" s="33" t="str">
        <f>IFERROR(VLOOKUP(G7,Übersicht!$I$3:$J$80,2,FALSE),"")</f>
        <v/>
      </c>
      <c r="J7" s="30">
        <f t="shared" si="4"/>
        <v>43926</v>
      </c>
      <c r="K7" s="29">
        <f t="shared" si="5"/>
        <v>43926</v>
      </c>
      <c r="L7" s="33" t="str">
        <f>IFERROR(VLOOKUP(J7,Übersicht!$I$3:$J$80,2,FALSE),"")</f>
        <v/>
      </c>
      <c r="M7" s="30">
        <f t="shared" si="6"/>
        <v>43956</v>
      </c>
      <c r="N7" s="29">
        <f t="shared" si="7"/>
        <v>43956</v>
      </c>
      <c r="O7" s="33" t="str">
        <f>IFERROR(VLOOKUP(M7,Übersicht!$I$3:$J$80,2,FALSE),"")</f>
        <v/>
      </c>
      <c r="P7" s="30">
        <f t="shared" si="8"/>
        <v>43987</v>
      </c>
      <c r="Q7" s="29">
        <f t="shared" si="9"/>
        <v>43987</v>
      </c>
      <c r="R7" s="33" t="str">
        <f>IFERROR(VLOOKUP(P7,Übersicht!$I$3:$J$80,2,FALSE),"")</f>
        <v/>
      </c>
      <c r="S7" s="30">
        <f t="shared" si="10"/>
        <v>44017</v>
      </c>
      <c r="T7" s="29">
        <f t="shared" si="11"/>
        <v>44017</v>
      </c>
      <c r="U7" s="33" t="str">
        <f>IFERROR(VLOOKUP(S7,Übersicht!$I$3:$J$80,2,FALSE),"")</f>
        <v/>
      </c>
      <c r="V7" s="30">
        <f t="shared" si="12"/>
        <v>44048</v>
      </c>
      <c r="W7" s="29">
        <f t="shared" si="13"/>
        <v>44048</v>
      </c>
      <c r="X7" s="33" t="str">
        <f>IFERROR(VLOOKUP(V7,Übersicht!$I$3:$J$80,2,FALSE),"")</f>
        <v/>
      </c>
      <c r="Y7" s="30">
        <f t="shared" si="14"/>
        <v>44079</v>
      </c>
      <c r="Z7" s="29">
        <f t="shared" si="15"/>
        <v>44079</v>
      </c>
      <c r="AA7" s="33" t="str">
        <f>IFERROR(VLOOKUP(Y7,Übersicht!$I$3:$J$80,2,FALSE),"")</f>
        <v/>
      </c>
      <c r="AB7" s="30">
        <f t="shared" si="16"/>
        <v>44109</v>
      </c>
      <c r="AC7" s="29">
        <f t="shared" si="17"/>
        <v>44109</v>
      </c>
      <c r="AD7" s="33" t="str">
        <f>IFERROR(VLOOKUP(AB7,Übersicht!$I$3:$J$80,2,FALSE),"")</f>
        <v/>
      </c>
      <c r="AE7" s="30">
        <f t="shared" si="18"/>
        <v>44140</v>
      </c>
      <c r="AF7" s="29">
        <f t="shared" si="19"/>
        <v>44140</v>
      </c>
      <c r="AG7" s="33" t="str">
        <f>IFERROR(VLOOKUP(AE7,Übersicht!$I$3:$J$80,2,FALSE),"")</f>
        <v/>
      </c>
      <c r="AH7" s="30">
        <f t="shared" si="20"/>
        <v>44170</v>
      </c>
      <c r="AI7" s="29">
        <f t="shared" si="21"/>
        <v>44170</v>
      </c>
      <c r="AJ7" s="33" t="str">
        <f>IFERROR(VLOOKUP(AH7,Übersicht!$I$3:$J$80,2,FALSE),"")</f>
        <v/>
      </c>
    </row>
    <row r="8" spans="1:36" s="18" customFormat="1" ht="20.25" customHeight="1" x14ac:dyDescent="0.2">
      <c r="A8" s="30">
        <f t="shared" si="22"/>
        <v>43836</v>
      </c>
      <c r="B8" s="29">
        <f t="shared" si="23"/>
        <v>43836</v>
      </c>
      <c r="C8" s="33" t="str">
        <f>IFERROR(VLOOKUP(A8,Übersicht!$I$3:$J$80,2,FALSE),"")</f>
        <v>Hl. drei Könige</v>
      </c>
      <c r="D8" s="30">
        <f t="shared" si="0"/>
        <v>43867</v>
      </c>
      <c r="E8" s="29">
        <f t="shared" si="1"/>
        <v>43867</v>
      </c>
      <c r="F8" s="33" t="str">
        <f>IFERROR(VLOOKUP(D8,Übersicht!$I$3:$J$80,2,FALSE),"")</f>
        <v/>
      </c>
      <c r="G8" s="30">
        <f t="shared" si="2"/>
        <v>43896</v>
      </c>
      <c r="H8" s="29">
        <f t="shared" si="3"/>
        <v>43896</v>
      </c>
      <c r="I8" s="33" t="str">
        <f>IFERROR(VLOOKUP(G8,Übersicht!$I$3:$J$80,2,FALSE),"")</f>
        <v/>
      </c>
      <c r="J8" s="30">
        <f t="shared" si="4"/>
        <v>43927</v>
      </c>
      <c r="K8" s="29">
        <f t="shared" si="5"/>
        <v>43927</v>
      </c>
      <c r="L8" s="33" t="str">
        <f>IFERROR(VLOOKUP(J8,Übersicht!$I$3:$J$80,2,FALSE),"")</f>
        <v/>
      </c>
      <c r="M8" s="30">
        <f t="shared" si="6"/>
        <v>43957</v>
      </c>
      <c r="N8" s="29">
        <f t="shared" si="7"/>
        <v>43957</v>
      </c>
      <c r="O8" s="33" t="str">
        <f>IFERROR(VLOOKUP(M8,Übersicht!$I$3:$J$80,2,FALSE),"")</f>
        <v/>
      </c>
      <c r="P8" s="30">
        <f t="shared" si="8"/>
        <v>43988</v>
      </c>
      <c r="Q8" s="29">
        <f t="shared" si="9"/>
        <v>43988</v>
      </c>
      <c r="R8" s="33" t="str">
        <f>IFERROR(VLOOKUP(P8,Übersicht!$I$3:$J$80,2,FALSE),"")</f>
        <v/>
      </c>
      <c r="S8" s="30">
        <f t="shared" si="10"/>
        <v>44018</v>
      </c>
      <c r="T8" s="29">
        <f t="shared" si="11"/>
        <v>44018</v>
      </c>
      <c r="U8" s="33" t="str">
        <f>IFERROR(VLOOKUP(S8,Übersicht!$I$3:$J$80,2,FALSE),"")</f>
        <v/>
      </c>
      <c r="V8" s="30">
        <f t="shared" si="12"/>
        <v>44049</v>
      </c>
      <c r="W8" s="29">
        <f t="shared" si="13"/>
        <v>44049</v>
      </c>
      <c r="X8" s="33" t="str">
        <f>IFERROR(VLOOKUP(V8,Übersicht!$I$3:$J$80,2,FALSE),"")</f>
        <v/>
      </c>
      <c r="Y8" s="30">
        <f t="shared" si="14"/>
        <v>44080</v>
      </c>
      <c r="Z8" s="29">
        <f t="shared" si="15"/>
        <v>44080</v>
      </c>
      <c r="AA8" s="33" t="str">
        <f>IFERROR(VLOOKUP(Y8,Übersicht!$I$3:$J$80,2,FALSE),"")</f>
        <v/>
      </c>
      <c r="AB8" s="30">
        <f t="shared" si="16"/>
        <v>44110</v>
      </c>
      <c r="AC8" s="29">
        <f t="shared" si="17"/>
        <v>44110</v>
      </c>
      <c r="AD8" s="33" t="str">
        <f>IFERROR(VLOOKUP(AB8,Übersicht!$I$3:$J$80,2,FALSE),"")</f>
        <v/>
      </c>
      <c r="AE8" s="30">
        <f t="shared" si="18"/>
        <v>44141</v>
      </c>
      <c r="AF8" s="29">
        <f t="shared" si="19"/>
        <v>44141</v>
      </c>
      <c r="AG8" s="33" t="str">
        <f>IFERROR(VLOOKUP(AE8,Übersicht!$I$3:$J$80,2,FALSE),"")</f>
        <v/>
      </c>
      <c r="AH8" s="30">
        <f t="shared" si="20"/>
        <v>44171</v>
      </c>
      <c r="AI8" s="29">
        <f t="shared" si="21"/>
        <v>44171</v>
      </c>
      <c r="AJ8" s="33" t="str">
        <f>IFERROR(VLOOKUP(AH8,Übersicht!$I$3:$J$80,2,FALSE),"")</f>
        <v>2. Advent</v>
      </c>
    </row>
    <row r="9" spans="1:36" s="18" customFormat="1" ht="20.25" customHeight="1" x14ac:dyDescent="0.2">
      <c r="A9" s="30">
        <f t="shared" si="22"/>
        <v>43837</v>
      </c>
      <c r="B9" s="29">
        <f t="shared" si="23"/>
        <v>43837</v>
      </c>
      <c r="C9" s="33" t="str">
        <f>IFERROR(VLOOKUP(A9,Übersicht!$I$3:$J$80,2,FALSE),"")</f>
        <v/>
      </c>
      <c r="D9" s="30">
        <f t="shared" si="0"/>
        <v>43868</v>
      </c>
      <c r="E9" s="29">
        <f t="shared" si="1"/>
        <v>43868</v>
      </c>
      <c r="F9" s="33" t="str">
        <f>IFERROR(VLOOKUP(D9,Übersicht!$I$3:$J$80,2,FALSE),"")</f>
        <v/>
      </c>
      <c r="G9" s="30">
        <f t="shared" si="2"/>
        <v>43897</v>
      </c>
      <c r="H9" s="29">
        <f t="shared" si="3"/>
        <v>43897</v>
      </c>
      <c r="I9" s="33" t="str">
        <f>IFERROR(VLOOKUP(G9,Übersicht!$I$3:$J$80,2,FALSE),"")</f>
        <v/>
      </c>
      <c r="J9" s="30">
        <f t="shared" si="4"/>
        <v>43928</v>
      </c>
      <c r="K9" s="29">
        <f t="shared" si="5"/>
        <v>43928</v>
      </c>
      <c r="L9" s="33" t="str">
        <f>IFERROR(VLOOKUP(J9,Übersicht!$I$3:$J$80,2,FALSE),"")</f>
        <v/>
      </c>
      <c r="M9" s="30">
        <f t="shared" si="6"/>
        <v>43958</v>
      </c>
      <c r="N9" s="29">
        <f t="shared" si="7"/>
        <v>43958</v>
      </c>
      <c r="O9" s="33" t="str">
        <f>IFERROR(VLOOKUP(M9,Übersicht!$I$3:$J$80,2,FALSE),"")</f>
        <v/>
      </c>
      <c r="P9" s="30">
        <f t="shared" si="8"/>
        <v>43989</v>
      </c>
      <c r="Q9" s="29">
        <f t="shared" si="9"/>
        <v>43989</v>
      </c>
      <c r="R9" s="33" t="str">
        <f>IFERROR(VLOOKUP(P9,Übersicht!$I$3:$J$80,2,FALSE),"")</f>
        <v/>
      </c>
      <c r="S9" s="30">
        <f t="shared" si="10"/>
        <v>44019</v>
      </c>
      <c r="T9" s="29">
        <f t="shared" si="11"/>
        <v>44019</v>
      </c>
      <c r="U9" s="33" t="str">
        <f>IFERROR(VLOOKUP(S9,Übersicht!$I$3:$J$80,2,FALSE),"")</f>
        <v/>
      </c>
      <c r="V9" s="30">
        <f t="shared" si="12"/>
        <v>44050</v>
      </c>
      <c r="W9" s="29">
        <f t="shared" si="13"/>
        <v>44050</v>
      </c>
      <c r="X9" s="33" t="str">
        <f>IFERROR(VLOOKUP(V9,Übersicht!$I$3:$J$80,2,FALSE),"")</f>
        <v/>
      </c>
      <c r="Y9" s="30">
        <f t="shared" si="14"/>
        <v>44081</v>
      </c>
      <c r="Z9" s="29">
        <f t="shared" si="15"/>
        <v>44081</v>
      </c>
      <c r="AA9" s="33" t="str">
        <f>IFERROR(VLOOKUP(Y9,Übersicht!$I$3:$J$80,2,FALSE),"")</f>
        <v/>
      </c>
      <c r="AB9" s="30">
        <f t="shared" si="16"/>
        <v>44111</v>
      </c>
      <c r="AC9" s="29">
        <f t="shared" si="17"/>
        <v>44111</v>
      </c>
      <c r="AD9" s="33" t="str">
        <f>IFERROR(VLOOKUP(AB9,Übersicht!$I$3:$J$80,2,FALSE),"")</f>
        <v/>
      </c>
      <c r="AE9" s="30">
        <f t="shared" si="18"/>
        <v>44142</v>
      </c>
      <c r="AF9" s="29">
        <f t="shared" si="19"/>
        <v>44142</v>
      </c>
      <c r="AG9" s="33" t="str">
        <f>IFERROR(VLOOKUP(AE9,Übersicht!$I$3:$J$80,2,FALSE),"")</f>
        <v/>
      </c>
      <c r="AH9" s="30">
        <f t="shared" si="20"/>
        <v>44172</v>
      </c>
      <c r="AI9" s="29">
        <f t="shared" si="21"/>
        <v>44172</v>
      </c>
      <c r="AJ9" s="33" t="str">
        <f>IFERROR(VLOOKUP(AH9,Übersicht!$I$3:$J$80,2,FALSE),"")</f>
        <v/>
      </c>
    </row>
    <row r="10" spans="1:36" s="18" customFormat="1" ht="20.25" customHeight="1" x14ac:dyDescent="0.2">
      <c r="A10" s="30">
        <f t="shared" si="22"/>
        <v>43838</v>
      </c>
      <c r="B10" s="29">
        <f t="shared" si="23"/>
        <v>43838</v>
      </c>
      <c r="C10" s="33" t="str">
        <f>IFERROR(VLOOKUP(A10,Übersicht!$I$3:$J$80,2,FALSE),"")</f>
        <v/>
      </c>
      <c r="D10" s="30">
        <f t="shared" si="0"/>
        <v>43869</v>
      </c>
      <c r="E10" s="29">
        <f t="shared" si="1"/>
        <v>43869</v>
      </c>
      <c r="F10" s="33" t="str">
        <f>IFERROR(VLOOKUP(D10,Übersicht!$I$3:$J$80,2,FALSE),"")</f>
        <v/>
      </c>
      <c r="G10" s="30">
        <f t="shared" si="2"/>
        <v>43898</v>
      </c>
      <c r="H10" s="29">
        <f t="shared" si="3"/>
        <v>43898</v>
      </c>
      <c r="I10" s="33" t="str">
        <f>IFERROR(VLOOKUP(G10,Übersicht!$I$3:$J$80,2,FALSE),"")</f>
        <v/>
      </c>
      <c r="J10" s="30">
        <f t="shared" si="4"/>
        <v>43929</v>
      </c>
      <c r="K10" s="29">
        <f t="shared" si="5"/>
        <v>43929</v>
      </c>
      <c r="L10" s="33" t="str">
        <f>IFERROR(VLOOKUP(J10,Übersicht!$I$3:$J$80,2,FALSE),"")</f>
        <v/>
      </c>
      <c r="M10" s="30">
        <f t="shared" si="6"/>
        <v>43959</v>
      </c>
      <c r="N10" s="29">
        <f t="shared" si="7"/>
        <v>43959</v>
      </c>
      <c r="O10" s="33" t="str">
        <f>IFERROR(VLOOKUP(M10,Übersicht!$I$3:$J$80,2,FALSE),"")</f>
        <v/>
      </c>
      <c r="P10" s="30">
        <f t="shared" si="8"/>
        <v>43990</v>
      </c>
      <c r="Q10" s="29">
        <f t="shared" si="9"/>
        <v>43990</v>
      </c>
      <c r="R10" s="33" t="str">
        <f>IFERROR(VLOOKUP(P10,Übersicht!$I$3:$J$80,2,FALSE),"")</f>
        <v/>
      </c>
      <c r="S10" s="30">
        <f t="shared" si="10"/>
        <v>44020</v>
      </c>
      <c r="T10" s="29">
        <f t="shared" si="11"/>
        <v>44020</v>
      </c>
      <c r="U10" s="33" t="str">
        <f>IFERROR(VLOOKUP(S10,Übersicht!$I$3:$J$80,2,FALSE),"")</f>
        <v/>
      </c>
      <c r="V10" s="30">
        <f t="shared" si="12"/>
        <v>44051</v>
      </c>
      <c r="W10" s="29">
        <f t="shared" si="13"/>
        <v>44051</v>
      </c>
      <c r="X10" s="33" t="str">
        <f>IFERROR(VLOOKUP(V10,Übersicht!$I$3:$J$80,2,FALSE),"")</f>
        <v/>
      </c>
      <c r="Y10" s="30">
        <f t="shared" si="14"/>
        <v>44082</v>
      </c>
      <c r="Z10" s="29">
        <f t="shared" si="15"/>
        <v>44082</v>
      </c>
      <c r="AA10" s="33" t="str">
        <f>IFERROR(VLOOKUP(Y10,Übersicht!$I$3:$J$80,2,FALSE),"")</f>
        <v/>
      </c>
      <c r="AB10" s="30">
        <f t="shared" si="16"/>
        <v>44112</v>
      </c>
      <c r="AC10" s="29">
        <f t="shared" si="17"/>
        <v>44112</v>
      </c>
      <c r="AD10" s="33" t="str">
        <f>IFERROR(VLOOKUP(AB10,Übersicht!$I$3:$J$80,2,FALSE),"")</f>
        <v/>
      </c>
      <c r="AE10" s="30">
        <f t="shared" si="18"/>
        <v>44143</v>
      </c>
      <c r="AF10" s="29">
        <f t="shared" si="19"/>
        <v>44143</v>
      </c>
      <c r="AG10" s="33" t="str">
        <f>IFERROR(VLOOKUP(AE10,Übersicht!$I$3:$J$80,2,FALSE),"")</f>
        <v/>
      </c>
      <c r="AH10" s="30">
        <f t="shared" si="20"/>
        <v>44173</v>
      </c>
      <c r="AI10" s="29">
        <f t="shared" si="21"/>
        <v>44173</v>
      </c>
      <c r="AJ10" s="33" t="str">
        <f>IFERROR(VLOOKUP(AH10,Übersicht!$I$3:$J$80,2,FALSE),"")</f>
        <v>Maria Empfängnis</v>
      </c>
    </row>
    <row r="11" spans="1:36" s="18" customFormat="1" ht="20.25" customHeight="1" x14ac:dyDescent="0.2">
      <c r="A11" s="30">
        <f t="shared" si="22"/>
        <v>43839</v>
      </c>
      <c r="B11" s="29">
        <f t="shared" si="23"/>
        <v>43839</v>
      </c>
      <c r="C11" s="33" t="str">
        <f>IFERROR(VLOOKUP(A11,Übersicht!$I$3:$J$80,2,FALSE),"")</f>
        <v/>
      </c>
      <c r="D11" s="30">
        <f t="shared" si="0"/>
        <v>43870</v>
      </c>
      <c r="E11" s="29">
        <f t="shared" si="1"/>
        <v>43870</v>
      </c>
      <c r="F11" s="33" t="str">
        <f>IFERROR(VLOOKUP(D11,Übersicht!$I$3:$J$80,2,FALSE),"")</f>
        <v/>
      </c>
      <c r="G11" s="30">
        <f t="shared" si="2"/>
        <v>43899</v>
      </c>
      <c r="H11" s="29">
        <f t="shared" si="3"/>
        <v>43899</v>
      </c>
      <c r="I11" s="33" t="str">
        <f>IFERROR(VLOOKUP(G11,Übersicht!$I$3:$J$80,2,FALSE),"")</f>
        <v/>
      </c>
      <c r="J11" s="30">
        <f t="shared" si="4"/>
        <v>43930</v>
      </c>
      <c r="K11" s="29">
        <f t="shared" si="5"/>
        <v>43930</v>
      </c>
      <c r="L11" s="33" t="str">
        <f>IFERROR(VLOOKUP(J11,Übersicht!$I$3:$J$80,2,FALSE),"")</f>
        <v/>
      </c>
      <c r="M11" s="30">
        <f t="shared" si="6"/>
        <v>43960</v>
      </c>
      <c r="N11" s="29">
        <f t="shared" si="7"/>
        <v>43960</v>
      </c>
      <c r="O11" s="33" t="str">
        <f>IFERROR(VLOOKUP(M11,Übersicht!$I$3:$J$80,2,FALSE),"")</f>
        <v/>
      </c>
      <c r="P11" s="30">
        <f t="shared" si="8"/>
        <v>43991</v>
      </c>
      <c r="Q11" s="29">
        <f t="shared" si="9"/>
        <v>43991</v>
      </c>
      <c r="R11" s="33" t="str">
        <f>IFERROR(VLOOKUP(P11,Übersicht!$I$3:$J$80,2,FALSE),"")</f>
        <v/>
      </c>
      <c r="S11" s="30">
        <f t="shared" si="10"/>
        <v>44021</v>
      </c>
      <c r="T11" s="29">
        <f t="shared" si="11"/>
        <v>44021</v>
      </c>
      <c r="U11" s="33" t="str">
        <f>IFERROR(VLOOKUP(S11,Übersicht!$I$3:$J$80,2,FALSE),"")</f>
        <v/>
      </c>
      <c r="V11" s="30">
        <f t="shared" si="12"/>
        <v>44052</v>
      </c>
      <c r="W11" s="29">
        <f t="shared" si="13"/>
        <v>44052</v>
      </c>
      <c r="X11" s="33" t="str">
        <f>IFERROR(VLOOKUP(V11,Übersicht!$I$3:$J$80,2,FALSE),"")</f>
        <v/>
      </c>
      <c r="Y11" s="30">
        <f t="shared" si="14"/>
        <v>44083</v>
      </c>
      <c r="Z11" s="29">
        <f t="shared" si="15"/>
        <v>44083</v>
      </c>
      <c r="AA11" s="33" t="str">
        <f>IFERROR(VLOOKUP(Y11,Übersicht!$I$3:$J$80,2,FALSE),"")</f>
        <v/>
      </c>
      <c r="AB11" s="30">
        <f t="shared" si="16"/>
        <v>44113</v>
      </c>
      <c r="AC11" s="29">
        <f t="shared" si="17"/>
        <v>44113</v>
      </c>
      <c r="AD11" s="33" t="str">
        <f>IFERROR(VLOOKUP(AB11,Übersicht!$I$3:$J$80,2,FALSE),"")</f>
        <v/>
      </c>
      <c r="AE11" s="30">
        <f t="shared" si="18"/>
        <v>44144</v>
      </c>
      <c r="AF11" s="29">
        <f t="shared" si="19"/>
        <v>44144</v>
      </c>
      <c r="AG11" s="33" t="str">
        <f>IFERROR(VLOOKUP(AE11,Übersicht!$I$3:$J$80,2,FALSE),"")</f>
        <v/>
      </c>
      <c r="AH11" s="30">
        <f t="shared" si="20"/>
        <v>44174</v>
      </c>
      <c r="AI11" s="29">
        <f t="shared" si="21"/>
        <v>44174</v>
      </c>
      <c r="AJ11" s="33" t="str">
        <f>IFERROR(VLOOKUP(AH11,Übersicht!$I$3:$J$80,2,FALSE),"")</f>
        <v/>
      </c>
    </row>
    <row r="12" spans="1:36" s="18" customFormat="1" ht="20.25" customHeight="1" x14ac:dyDescent="0.2">
      <c r="A12" s="30">
        <f t="shared" si="22"/>
        <v>43840</v>
      </c>
      <c r="B12" s="29">
        <f t="shared" si="23"/>
        <v>43840</v>
      </c>
      <c r="C12" s="33" t="str">
        <f>IFERROR(VLOOKUP(A12,Übersicht!$I$3:$J$80,2,FALSE),"")</f>
        <v/>
      </c>
      <c r="D12" s="30">
        <f t="shared" si="0"/>
        <v>43871</v>
      </c>
      <c r="E12" s="29">
        <f t="shared" si="1"/>
        <v>43871</v>
      </c>
      <c r="F12" s="33" t="str">
        <f>IFERROR(VLOOKUP(D12,Übersicht!$I$3:$J$80,2,FALSE),"")</f>
        <v/>
      </c>
      <c r="G12" s="30">
        <f t="shared" si="2"/>
        <v>43900</v>
      </c>
      <c r="H12" s="29">
        <f t="shared" si="3"/>
        <v>43900</v>
      </c>
      <c r="I12" s="33" t="str">
        <f>IFERROR(VLOOKUP(G12,Übersicht!$I$3:$J$80,2,FALSE),"")</f>
        <v/>
      </c>
      <c r="J12" s="30">
        <f t="shared" si="4"/>
        <v>43931</v>
      </c>
      <c r="K12" s="29">
        <f t="shared" si="5"/>
        <v>43931</v>
      </c>
      <c r="L12" s="33" t="str">
        <f>IFERROR(VLOOKUP(J12,Übersicht!$I$3:$J$80,2,FALSE),"")</f>
        <v>½ Karfreitag</v>
      </c>
      <c r="M12" s="30">
        <f t="shared" si="6"/>
        <v>43961</v>
      </c>
      <c r="N12" s="29">
        <f t="shared" si="7"/>
        <v>43961</v>
      </c>
      <c r="O12" s="33" t="str">
        <f>IFERROR(VLOOKUP(M12,Übersicht!$I$3:$J$80,2,FALSE),"")</f>
        <v>Muttertag</v>
      </c>
      <c r="P12" s="30">
        <f t="shared" si="8"/>
        <v>43992</v>
      </c>
      <c r="Q12" s="29">
        <f t="shared" si="9"/>
        <v>43992</v>
      </c>
      <c r="R12" s="33" t="str">
        <f>IFERROR(VLOOKUP(P12,Übersicht!$I$3:$J$80,2,FALSE),"")</f>
        <v/>
      </c>
      <c r="S12" s="30">
        <f t="shared" si="10"/>
        <v>44022</v>
      </c>
      <c r="T12" s="29">
        <f t="shared" si="11"/>
        <v>44022</v>
      </c>
      <c r="U12" s="33" t="str">
        <f>IFERROR(VLOOKUP(S12,Übersicht!$I$3:$J$80,2,FALSE),"")</f>
        <v/>
      </c>
      <c r="V12" s="30">
        <f t="shared" si="12"/>
        <v>44053</v>
      </c>
      <c r="W12" s="29">
        <f t="shared" si="13"/>
        <v>44053</v>
      </c>
      <c r="X12" s="33" t="str">
        <f>IFERROR(VLOOKUP(V12,Übersicht!$I$3:$J$80,2,FALSE),"")</f>
        <v/>
      </c>
      <c r="Y12" s="30">
        <f t="shared" si="14"/>
        <v>44084</v>
      </c>
      <c r="Z12" s="29">
        <f t="shared" si="15"/>
        <v>44084</v>
      </c>
      <c r="AA12" s="33" t="str">
        <f>IFERROR(VLOOKUP(Y12,Übersicht!$I$3:$J$80,2,FALSE),"")</f>
        <v/>
      </c>
      <c r="AB12" s="30">
        <f t="shared" si="16"/>
        <v>44114</v>
      </c>
      <c r="AC12" s="29">
        <f t="shared" si="17"/>
        <v>44114</v>
      </c>
      <c r="AD12" s="33" t="str">
        <f>IFERROR(VLOOKUP(AB12,Übersicht!$I$3:$J$80,2,FALSE),"")</f>
        <v/>
      </c>
      <c r="AE12" s="30">
        <f t="shared" si="18"/>
        <v>44145</v>
      </c>
      <c r="AF12" s="29">
        <f t="shared" si="19"/>
        <v>44145</v>
      </c>
      <c r="AG12" s="33" t="str">
        <f>IFERROR(VLOOKUP(AE12,Übersicht!$I$3:$J$80,2,FALSE),"")</f>
        <v/>
      </c>
      <c r="AH12" s="30">
        <f t="shared" si="20"/>
        <v>44175</v>
      </c>
      <c r="AI12" s="29">
        <f t="shared" si="21"/>
        <v>44175</v>
      </c>
      <c r="AJ12" s="33" t="str">
        <f>IFERROR(VLOOKUP(AH12,Übersicht!$I$3:$J$80,2,FALSE),"")</f>
        <v/>
      </c>
    </row>
    <row r="13" spans="1:36" s="18" customFormat="1" ht="20.25" customHeight="1" x14ac:dyDescent="0.2">
      <c r="A13" s="30">
        <f t="shared" si="22"/>
        <v>43841</v>
      </c>
      <c r="B13" s="29">
        <f t="shared" si="23"/>
        <v>43841</v>
      </c>
      <c r="C13" s="33" t="str">
        <f>IFERROR(VLOOKUP(A13,Übersicht!$I$3:$J$80,2,FALSE),"")</f>
        <v/>
      </c>
      <c r="D13" s="30">
        <f t="shared" si="0"/>
        <v>43872</v>
      </c>
      <c r="E13" s="29">
        <f t="shared" si="1"/>
        <v>43872</v>
      </c>
      <c r="F13" s="33" t="str">
        <f>IFERROR(VLOOKUP(D13,Übersicht!$I$3:$J$80,2,FALSE),"")</f>
        <v/>
      </c>
      <c r="G13" s="30">
        <f t="shared" si="2"/>
        <v>43901</v>
      </c>
      <c r="H13" s="29">
        <f t="shared" si="3"/>
        <v>43901</v>
      </c>
      <c r="I13" s="33" t="str">
        <f>IFERROR(VLOOKUP(G13,Übersicht!$I$3:$J$80,2,FALSE),"")</f>
        <v/>
      </c>
      <c r="J13" s="30">
        <f t="shared" si="4"/>
        <v>43932</v>
      </c>
      <c r="K13" s="29">
        <f t="shared" si="5"/>
        <v>43932</v>
      </c>
      <c r="L13" s="33" t="str">
        <f>IFERROR(VLOOKUP(J13,Übersicht!$I$3:$J$80,2,FALSE),"")</f>
        <v/>
      </c>
      <c r="M13" s="30">
        <f t="shared" si="6"/>
        <v>43962</v>
      </c>
      <c r="N13" s="29">
        <f t="shared" si="7"/>
        <v>43962</v>
      </c>
      <c r="O13" s="33" t="str">
        <f>IFERROR(VLOOKUP(M13,Übersicht!$I$3:$J$80,2,FALSE),"")</f>
        <v/>
      </c>
      <c r="P13" s="30">
        <f t="shared" si="8"/>
        <v>43993</v>
      </c>
      <c r="Q13" s="29">
        <f t="shared" si="9"/>
        <v>43993</v>
      </c>
      <c r="R13" s="33" t="str">
        <f>IFERROR(VLOOKUP(P13,Übersicht!$I$3:$J$80,2,FALSE),"")</f>
        <v>Fronleichnam</v>
      </c>
      <c r="S13" s="30">
        <f t="shared" si="10"/>
        <v>44023</v>
      </c>
      <c r="T13" s="29">
        <f t="shared" si="11"/>
        <v>44023</v>
      </c>
      <c r="U13" s="33" t="str">
        <f>IFERROR(VLOOKUP(S13,Übersicht!$I$3:$J$80,2,FALSE),"")</f>
        <v/>
      </c>
      <c r="V13" s="30">
        <f t="shared" si="12"/>
        <v>44054</v>
      </c>
      <c r="W13" s="29">
        <f t="shared" si="13"/>
        <v>44054</v>
      </c>
      <c r="X13" s="33" t="str">
        <f>IFERROR(VLOOKUP(V13,Übersicht!$I$3:$J$80,2,FALSE),"")</f>
        <v/>
      </c>
      <c r="Y13" s="30">
        <f t="shared" si="14"/>
        <v>44085</v>
      </c>
      <c r="Z13" s="29">
        <f t="shared" si="15"/>
        <v>44085</v>
      </c>
      <c r="AA13" s="33" t="str">
        <f>IFERROR(VLOOKUP(Y13,Übersicht!$I$3:$J$80,2,FALSE),"")</f>
        <v/>
      </c>
      <c r="AB13" s="30">
        <f t="shared" si="16"/>
        <v>44115</v>
      </c>
      <c r="AC13" s="29">
        <f t="shared" si="17"/>
        <v>44115</v>
      </c>
      <c r="AD13" s="33" t="str">
        <f>IFERROR(VLOOKUP(AB13,Übersicht!$I$3:$J$80,2,FALSE),"")</f>
        <v/>
      </c>
      <c r="AE13" s="30">
        <f t="shared" si="18"/>
        <v>44146</v>
      </c>
      <c r="AF13" s="29">
        <f t="shared" si="19"/>
        <v>44146</v>
      </c>
      <c r="AG13" s="33" t="str">
        <f>IFERROR(VLOOKUP(AE13,Übersicht!$I$3:$J$80,2,FALSE),"")</f>
        <v>Martinstag</v>
      </c>
      <c r="AH13" s="30">
        <f t="shared" si="20"/>
        <v>44176</v>
      </c>
      <c r="AI13" s="29">
        <f t="shared" si="21"/>
        <v>44176</v>
      </c>
      <c r="AJ13" s="33" t="str">
        <f>IFERROR(VLOOKUP(AH13,Übersicht!$I$3:$J$80,2,FALSE),"")</f>
        <v/>
      </c>
    </row>
    <row r="14" spans="1:36" s="18" customFormat="1" ht="20.25" customHeight="1" x14ac:dyDescent="0.2">
      <c r="A14" s="30">
        <f t="shared" si="22"/>
        <v>43842</v>
      </c>
      <c r="B14" s="29">
        <f t="shared" si="23"/>
        <v>43842</v>
      </c>
      <c r="C14" s="33" t="str">
        <f>IFERROR(VLOOKUP(A14,Übersicht!$I$3:$J$80,2,FALSE),"")</f>
        <v/>
      </c>
      <c r="D14" s="30">
        <f t="shared" si="0"/>
        <v>43873</v>
      </c>
      <c r="E14" s="29">
        <f t="shared" si="1"/>
        <v>43873</v>
      </c>
      <c r="F14" s="33" t="str">
        <f>IFERROR(VLOOKUP(D14,Übersicht!$I$3:$J$80,2,FALSE),"")</f>
        <v/>
      </c>
      <c r="G14" s="30">
        <f t="shared" si="2"/>
        <v>43902</v>
      </c>
      <c r="H14" s="29">
        <f t="shared" si="3"/>
        <v>43902</v>
      </c>
      <c r="I14" s="33" t="str">
        <f>IFERROR(VLOOKUP(G14,Übersicht!$I$3:$J$80,2,FALSE),"")</f>
        <v/>
      </c>
      <c r="J14" s="30">
        <f t="shared" si="4"/>
        <v>43933</v>
      </c>
      <c r="K14" s="29">
        <f t="shared" si="5"/>
        <v>43933</v>
      </c>
      <c r="L14" s="33" t="str">
        <f>IFERROR(VLOOKUP(J14,Übersicht!$I$3:$J$80,2,FALSE),"")</f>
        <v>Ostersonntag</v>
      </c>
      <c r="M14" s="30">
        <f t="shared" si="6"/>
        <v>43963</v>
      </c>
      <c r="N14" s="29">
        <f t="shared" si="7"/>
        <v>43963</v>
      </c>
      <c r="O14" s="33" t="str">
        <f>IFERROR(VLOOKUP(M14,Übersicht!$I$3:$J$80,2,FALSE),"")</f>
        <v/>
      </c>
      <c r="P14" s="30">
        <f t="shared" si="8"/>
        <v>43994</v>
      </c>
      <c r="Q14" s="29">
        <f t="shared" si="9"/>
        <v>43994</v>
      </c>
      <c r="R14" s="33" t="str">
        <f>IFERROR(VLOOKUP(P14,Übersicht!$I$3:$J$80,2,FALSE),"")</f>
        <v/>
      </c>
      <c r="S14" s="30">
        <f t="shared" si="10"/>
        <v>44024</v>
      </c>
      <c r="T14" s="29">
        <f t="shared" si="11"/>
        <v>44024</v>
      </c>
      <c r="U14" s="33" t="str">
        <f>IFERROR(VLOOKUP(S14,Übersicht!$I$3:$J$80,2,FALSE),"")</f>
        <v/>
      </c>
      <c r="V14" s="30">
        <f t="shared" si="12"/>
        <v>44055</v>
      </c>
      <c r="W14" s="29">
        <f t="shared" si="13"/>
        <v>44055</v>
      </c>
      <c r="X14" s="33" t="str">
        <f>IFERROR(VLOOKUP(V14,Übersicht!$I$3:$J$80,2,FALSE),"")</f>
        <v/>
      </c>
      <c r="Y14" s="30">
        <f t="shared" si="14"/>
        <v>44086</v>
      </c>
      <c r="Z14" s="29">
        <f t="shared" si="15"/>
        <v>44086</v>
      </c>
      <c r="AA14" s="33" t="str">
        <f>IFERROR(VLOOKUP(Y14,Übersicht!$I$3:$J$80,2,FALSE),"")</f>
        <v/>
      </c>
      <c r="AB14" s="30">
        <f t="shared" si="16"/>
        <v>44116</v>
      </c>
      <c r="AC14" s="29">
        <f t="shared" si="17"/>
        <v>44116</v>
      </c>
      <c r="AD14" s="33" t="str">
        <f>IFERROR(VLOOKUP(AB14,Übersicht!$I$3:$J$80,2,FALSE),"")</f>
        <v/>
      </c>
      <c r="AE14" s="30">
        <f t="shared" si="18"/>
        <v>44147</v>
      </c>
      <c r="AF14" s="29">
        <f t="shared" si="19"/>
        <v>44147</v>
      </c>
      <c r="AG14" s="33" t="str">
        <f>IFERROR(VLOOKUP(AE14,Übersicht!$I$3:$J$80,2,FALSE),"")</f>
        <v/>
      </c>
      <c r="AH14" s="30">
        <f t="shared" si="20"/>
        <v>44177</v>
      </c>
      <c r="AI14" s="29">
        <f t="shared" si="21"/>
        <v>44177</v>
      </c>
      <c r="AJ14" s="33" t="str">
        <f>IFERROR(VLOOKUP(AH14,Übersicht!$I$3:$J$80,2,FALSE),"")</f>
        <v/>
      </c>
    </row>
    <row r="15" spans="1:36" s="18" customFormat="1" ht="20.25" customHeight="1" x14ac:dyDescent="0.2">
      <c r="A15" s="30">
        <f t="shared" si="22"/>
        <v>43843</v>
      </c>
      <c r="B15" s="29">
        <f t="shared" si="23"/>
        <v>43843</v>
      </c>
      <c r="C15" s="33" t="str">
        <f>IFERROR(VLOOKUP(A15,Übersicht!$I$3:$J$80,2,FALSE),"")</f>
        <v/>
      </c>
      <c r="D15" s="30">
        <f t="shared" si="0"/>
        <v>43874</v>
      </c>
      <c r="E15" s="29">
        <f t="shared" si="1"/>
        <v>43874</v>
      </c>
      <c r="F15" s="33" t="str">
        <f>IFERROR(VLOOKUP(D15,Übersicht!$I$3:$J$80,2,FALSE),"")</f>
        <v/>
      </c>
      <c r="G15" s="30">
        <f t="shared" si="2"/>
        <v>43903</v>
      </c>
      <c r="H15" s="29">
        <f t="shared" si="3"/>
        <v>43903</v>
      </c>
      <c r="I15" s="33" t="str">
        <f>IFERROR(VLOOKUP(G15,Übersicht!$I$3:$J$80,2,FALSE),"")</f>
        <v/>
      </c>
      <c r="J15" s="30">
        <f t="shared" si="4"/>
        <v>43934</v>
      </c>
      <c r="K15" s="29">
        <f t="shared" si="5"/>
        <v>43934</v>
      </c>
      <c r="L15" s="33" t="str">
        <f>IFERROR(VLOOKUP(J15,Übersicht!$I$3:$J$80,2,FALSE),"")</f>
        <v>Ostermontag</v>
      </c>
      <c r="M15" s="30">
        <f t="shared" si="6"/>
        <v>43964</v>
      </c>
      <c r="N15" s="29">
        <f t="shared" si="7"/>
        <v>43964</v>
      </c>
      <c r="O15" s="33" t="str">
        <f>IFERROR(VLOOKUP(M15,Übersicht!$I$3:$J$80,2,FALSE),"")</f>
        <v/>
      </c>
      <c r="P15" s="30">
        <f t="shared" si="8"/>
        <v>43995</v>
      </c>
      <c r="Q15" s="29">
        <f t="shared" si="9"/>
        <v>43995</v>
      </c>
      <c r="R15" s="33" t="str">
        <f>IFERROR(VLOOKUP(P15,Übersicht!$I$3:$J$80,2,FALSE),"")</f>
        <v/>
      </c>
      <c r="S15" s="30">
        <f t="shared" si="10"/>
        <v>44025</v>
      </c>
      <c r="T15" s="29">
        <f t="shared" si="11"/>
        <v>44025</v>
      </c>
      <c r="U15" s="33" t="str">
        <f>IFERROR(VLOOKUP(S15,Übersicht!$I$3:$J$80,2,FALSE),"")</f>
        <v/>
      </c>
      <c r="V15" s="30">
        <f t="shared" si="12"/>
        <v>44056</v>
      </c>
      <c r="W15" s="29">
        <f t="shared" si="13"/>
        <v>44056</v>
      </c>
      <c r="X15" s="33" t="str">
        <f>IFERROR(VLOOKUP(V15,Übersicht!$I$3:$J$80,2,FALSE),"")</f>
        <v/>
      </c>
      <c r="Y15" s="30">
        <f t="shared" si="14"/>
        <v>44087</v>
      </c>
      <c r="Z15" s="29">
        <f t="shared" si="15"/>
        <v>44087</v>
      </c>
      <c r="AA15" s="33" t="str">
        <f>IFERROR(VLOOKUP(Y15,Übersicht!$I$3:$J$80,2,FALSE),"")</f>
        <v/>
      </c>
      <c r="AB15" s="30">
        <f t="shared" si="16"/>
        <v>44117</v>
      </c>
      <c r="AC15" s="29">
        <f t="shared" si="17"/>
        <v>44117</v>
      </c>
      <c r="AD15" s="33" t="str">
        <f>IFERROR(VLOOKUP(AB15,Übersicht!$I$3:$J$80,2,FALSE),"")</f>
        <v/>
      </c>
      <c r="AE15" s="30">
        <f t="shared" si="18"/>
        <v>44148</v>
      </c>
      <c r="AF15" s="29">
        <f t="shared" si="19"/>
        <v>44148</v>
      </c>
      <c r="AG15" s="33" t="str">
        <f>IFERROR(VLOOKUP(AE15,Übersicht!$I$3:$J$80,2,FALSE),"")</f>
        <v/>
      </c>
      <c r="AH15" s="30">
        <f t="shared" si="20"/>
        <v>44178</v>
      </c>
      <c r="AI15" s="29">
        <f t="shared" si="21"/>
        <v>44178</v>
      </c>
      <c r="AJ15" s="33" t="str">
        <f>IFERROR(VLOOKUP(AH15,Übersicht!$I$3:$J$80,2,FALSE),"")</f>
        <v>3. Advent</v>
      </c>
    </row>
    <row r="16" spans="1:36" s="18" customFormat="1" ht="20.25" customHeight="1" x14ac:dyDescent="0.2">
      <c r="A16" s="30">
        <f t="shared" si="22"/>
        <v>43844</v>
      </c>
      <c r="B16" s="29">
        <f t="shared" si="23"/>
        <v>43844</v>
      </c>
      <c r="C16" s="33" t="str">
        <f>IFERROR(VLOOKUP(A16,Übersicht!$I$3:$J$80,2,FALSE),"")</f>
        <v/>
      </c>
      <c r="D16" s="30">
        <f t="shared" si="0"/>
        <v>43875</v>
      </c>
      <c r="E16" s="29">
        <f t="shared" si="1"/>
        <v>43875</v>
      </c>
      <c r="F16" s="33" t="str">
        <f>IFERROR(VLOOKUP(D16,Übersicht!$I$3:$J$80,2,FALSE),"")</f>
        <v>Valentinstag</v>
      </c>
      <c r="G16" s="30">
        <f t="shared" si="2"/>
        <v>43904</v>
      </c>
      <c r="H16" s="29">
        <f t="shared" si="3"/>
        <v>43904</v>
      </c>
      <c r="I16" s="33" t="str">
        <f>IFERROR(VLOOKUP(G16,Übersicht!$I$3:$J$80,2,FALSE),"")</f>
        <v/>
      </c>
      <c r="J16" s="30">
        <f t="shared" si="4"/>
        <v>43935</v>
      </c>
      <c r="K16" s="29">
        <f t="shared" si="5"/>
        <v>43935</v>
      </c>
      <c r="L16" s="33" t="str">
        <f>IFERROR(VLOOKUP(J16,Übersicht!$I$3:$J$80,2,FALSE),"")</f>
        <v/>
      </c>
      <c r="M16" s="30">
        <f t="shared" si="6"/>
        <v>43965</v>
      </c>
      <c r="N16" s="29">
        <f t="shared" si="7"/>
        <v>43965</v>
      </c>
      <c r="O16" s="33" t="str">
        <f>IFERROR(VLOOKUP(M16,Übersicht!$I$3:$J$80,2,FALSE),"")</f>
        <v/>
      </c>
      <c r="P16" s="30">
        <f t="shared" si="8"/>
        <v>43996</v>
      </c>
      <c r="Q16" s="29">
        <f t="shared" si="9"/>
        <v>43996</v>
      </c>
      <c r="R16" s="33" t="str">
        <f>IFERROR(VLOOKUP(P16,Übersicht!$I$3:$J$80,2,FALSE),"")</f>
        <v/>
      </c>
      <c r="S16" s="30">
        <f t="shared" si="10"/>
        <v>44026</v>
      </c>
      <c r="T16" s="29">
        <f t="shared" si="11"/>
        <v>44026</v>
      </c>
      <c r="U16" s="33" t="str">
        <f>IFERROR(VLOOKUP(S16,Übersicht!$I$3:$J$80,2,FALSE),"")</f>
        <v/>
      </c>
      <c r="V16" s="30">
        <f t="shared" si="12"/>
        <v>44057</v>
      </c>
      <c r="W16" s="29">
        <f t="shared" si="13"/>
        <v>44057</v>
      </c>
      <c r="X16" s="33" t="str">
        <f>IFERROR(VLOOKUP(V16,Übersicht!$I$3:$J$80,2,FALSE),"")</f>
        <v/>
      </c>
      <c r="Y16" s="30">
        <f t="shared" si="14"/>
        <v>44088</v>
      </c>
      <c r="Z16" s="29">
        <f t="shared" si="15"/>
        <v>44088</v>
      </c>
      <c r="AA16" s="33" t="str">
        <f>IFERROR(VLOOKUP(Y16,Übersicht!$I$3:$J$80,2,FALSE),"")</f>
        <v/>
      </c>
      <c r="AB16" s="30">
        <f t="shared" si="16"/>
        <v>44118</v>
      </c>
      <c r="AC16" s="29">
        <f t="shared" si="17"/>
        <v>44118</v>
      </c>
      <c r="AD16" s="33" t="str">
        <f>IFERROR(VLOOKUP(AB16,Übersicht!$I$3:$J$80,2,FALSE),"")</f>
        <v/>
      </c>
      <c r="AE16" s="30">
        <f t="shared" si="18"/>
        <v>44149</v>
      </c>
      <c r="AF16" s="29">
        <f t="shared" si="19"/>
        <v>44149</v>
      </c>
      <c r="AG16" s="33" t="str">
        <f>IFERROR(VLOOKUP(AE16,Übersicht!$I$3:$J$80,2,FALSE),"")</f>
        <v/>
      </c>
      <c r="AH16" s="30">
        <f t="shared" si="20"/>
        <v>44179</v>
      </c>
      <c r="AI16" s="29">
        <f t="shared" si="21"/>
        <v>44179</v>
      </c>
      <c r="AJ16" s="33" t="str">
        <f>IFERROR(VLOOKUP(AH16,Übersicht!$I$3:$J$80,2,FALSE),"")</f>
        <v/>
      </c>
    </row>
    <row r="17" spans="1:36" s="18" customFormat="1" ht="20.25" customHeight="1" x14ac:dyDescent="0.2">
      <c r="A17" s="30">
        <f t="shared" si="22"/>
        <v>43845</v>
      </c>
      <c r="B17" s="29">
        <f t="shared" si="23"/>
        <v>43845</v>
      </c>
      <c r="C17" s="33" t="str">
        <f>IFERROR(VLOOKUP(A17,Übersicht!$I$3:$J$80,2,FALSE),"")</f>
        <v/>
      </c>
      <c r="D17" s="30">
        <f t="shared" si="0"/>
        <v>43876</v>
      </c>
      <c r="E17" s="29">
        <f t="shared" si="1"/>
        <v>43876</v>
      </c>
      <c r="F17" s="33" t="str">
        <f>IFERROR(VLOOKUP(D17,Übersicht!$I$3:$J$80,2,FALSE),"")</f>
        <v/>
      </c>
      <c r="G17" s="30">
        <f t="shared" si="2"/>
        <v>43905</v>
      </c>
      <c r="H17" s="29">
        <f t="shared" si="3"/>
        <v>43905</v>
      </c>
      <c r="I17" s="33" t="str">
        <f>IFERROR(VLOOKUP(G17,Übersicht!$I$3:$J$80,2,FALSE),"")</f>
        <v/>
      </c>
      <c r="J17" s="30">
        <f t="shared" si="4"/>
        <v>43936</v>
      </c>
      <c r="K17" s="29">
        <f t="shared" si="5"/>
        <v>43936</v>
      </c>
      <c r="L17" s="33" t="str">
        <f>IFERROR(VLOOKUP(J17,Übersicht!$I$3:$J$80,2,FALSE),"")</f>
        <v/>
      </c>
      <c r="M17" s="30">
        <f t="shared" si="6"/>
        <v>43966</v>
      </c>
      <c r="N17" s="29">
        <f t="shared" si="7"/>
        <v>43966</v>
      </c>
      <c r="O17" s="33" t="str">
        <f>IFERROR(VLOOKUP(M17,Übersicht!$I$3:$J$80,2,FALSE),"")</f>
        <v/>
      </c>
      <c r="P17" s="30">
        <f t="shared" si="8"/>
        <v>43997</v>
      </c>
      <c r="Q17" s="29">
        <f t="shared" si="9"/>
        <v>43997</v>
      </c>
      <c r="R17" s="33" t="str">
        <f>IFERROR(VLOOKUP(P17,Übersicht!$I$3:$J$80,2,FALSE),"")</f>
        <v/>
      </c>
      <c r="S17" s="30">
        <f t="shared" si="10"/>
        <v>44027</v>
      </c>
      <c r="T17" s="29">
        <f t="shared" si="11"/>
        <v>44027</v>
      </c>
      <c r="U17" s="33" t="str">
        <f>IFERROR(VLOOKUP(S17,Übersicht!$I$3:$J$80,2,FALSE),"")</f>
        <v/>
      </c>
      <c r="V17" s="30">
        <f t="shared" si="12"/>
        <v>44058</v>
      </c>
      <c r="W17" s="29">
        <f t="shared" si="13"/>
        <v>44058</v>
      </c>
      <c r="X17" s="33" t="str">
        <f>IFERROR(VLOOKUP(V17,Übersicht!$I$3:$J$80,2,FALSE),"")</f>
        <v>Himmelfahrt Mariens</v>
      </c>
      <c r="Y17" s="30">
        <f t="shared" si="14"/>
        <v>44089</v>
      </c>
      <c r="Z17" s="29">
        <f t="shared" si="15"/>
        <v>44089</v>
      </c>
      <c r="AA17" s="33" t="str">
        <f>IFERROR(VLOOKUP(Y17,Übersicht!$I$3:$J$80,2,FALSE),"")</f>
        <v/>
      </c>
      <c r="AB17" s="30">
        <f t="shared" si="16"/>
        <v>44119</v>
      </c>
      <c r="AC17" s="29">
        <f t="shared" si="17"/>
        <v>44119</v>
      </c>
      <c r="AD17" s="33" t="str">
        <f>IFERROR(VLOOKUP(AB17,Übersicht!$I$3:$J$80,2,FALSE),"")</f>
        <v/>
      </c>
      <c r="AE17" s="30">
        <f t="shared" si="18"/>
        <v>44150</v>
      </c>
      <c r="AF17" s="29">
        <f t="shared" si="19"/>
        <v>44150</v>
      </c>
      <c r="AG17" s="33" t="str">
        <f>IFERROR(VLOOKUP(AE17,Übersicht!$I$3:$J$80,2,FALSE),"")</f>
        <v/>
      </c>
      <c r="AH17" s="30">
        <f t="shared" si="20"/>
        <v>44180</v>
      </c>
      <c r="AI17" s="29">
        <f t="shared" si="21"/>
        <v>44180</v>
      </c>
      <c r="AJ17" s="33" t="str">
        <f>IFERROR(VLOOKUP(AH17,Übersicht!$I$3:$J$80,2,FALSE),"")</f>
        <v/>
      </c>
    </row>
    <row r="18" spans="1:36" s="18" customFormat="1" ht="20.25" customHeight="1" x14ac:dyDescent="0.2">
      <c r="A18" s="30">
        <f t="shared" si="22"/>
        <v>43846</v>
      </c>
      <c r="B18" s="29">
        <f t="shared" si="23"/>
        <v>43846</v>
      </c>
      <c r="C18" s="33" t="str">
        <f>IFERROR(VLOOKUP(A18,Übersicht!$I$3:$J$80,2,FALSE),"")</f>
        <v/>
      </c>
      <c r="D18" s="30">
        <f t="shared" si="0"/>
        <v>43877</v>
      </c>
      <c r="E18" s="29">
        <f t="shared" si="1"/>
        <v>43877</v>
      </c>
      <c r="F18" s="33" t="str">
        <f>IFERROR(VLOOKUP(D18,Übersicht!$I$3:$J$80,2,FALSE),"")</f>
        <v/>
      </c>
      <c r="G18" s="30">
        <f t="shared" si="2"/>
        <v>43906</v>
      </c>
      <c r="H18" s="29">
        <f t="shared" si="3"/>
        <v>43906</v>
      </c>
      <c r="I18" s="33" t="str">
        <f>IFERROR(VLOOKUP(G18,Übersicht!$I$3:$J$80,2,FALSE),"")</f>
        <v/>
      </c>
      <c r="J18" s="30">
        <f t="shared" si="4"/>
        <v>43937</v>
      </c>
      <c r="K18" s="29">
        <f t="shared" si="5"/>
        <v>43937</v>
      </c>
      <c r="L18" s="33" t="str">
        <f>IFERROR(VLOOKUP(J18,Übersicht!$I$3:$J$80,2,FALSE),"")</f>
        <v/>
      </c>
      <c r="M18" s="30">
        <f t="shared" si="6"/>
        <v>43967</v>
      </c>
      <c r="N18" s="29">
        <f t="shared" si="7"/>
        <v>43967</v>
      </c>
      <c r="O18" s="33" t="str">
        <f>IFERROR(VLOOKUP(M18,Übersicht!$I$3:$J$80,2,FALSE),"")</f>
        <v/>
      </c>
      <c r="P18" s="30">
        <f t="shared" si="8"/>
        <v>43998</v>
      </c>
      <c r="Q18" s="29">
        <f t="shared" si="9"/>
        <v>43998</v>
      </c>
      <c r="R18" s="33" t="str">
        <f>IFERROR(VLOOKUP(P18,Übersicht!$I$3:$J$80,2,FALSE),"")</f>
        <v/>
      </c>
      <c r="S18" s="30">
        <f t="shared" si="10"/>
        <v>44028</v>
      </c>
      <c r="T18" s="29">
        <f t="shared" si="11"/>
        <v>44028</v>
      </c>
      <c r="U18" s="33" t="str">
        <f>IFERROR(VLOOKUP(S18,Übersicht!$I$3:$J$80,2,FALSE),"")</f>
        <v/>
      </c>
      <c r="V18" s="30">
        <f t="shared" si="12"/>
        <v>44059</v>
      </c>
      <c r="W18" s="29">
        <f t="shared" si="13"/>
        <v>44059</v>
      </c>
      <c r="X18" s="33" t="str">
        <f>IFERROR(VLOOKUP(V18,Übersicht!$I$3:$J$80,2,FALSE),"")</f>
        <v/>
      </c>
      <c r="Y18" s="30">
        <f t="shared" si="14"/>
        <v>44090</v>
      </c>
      <c r="Z18" s="29">
        <f t="shared" si="15"/>
        <v>44090</v>
      </c>
      <c r="AA18" s="33" t="str">
        <f>IFERROR(VLOOKUP(Y18,Übersicht!$I$3:$J$80,2,FALSE),"")</f>
        <v/>
      </c>
      <c r="AB18" s="30">
        <f t="shared" si="16"/>
        <v>44120</v>
      </c>
      <c r="AC18" s="29">
        <f t="shared" si="17"/>
        <v>44120</v>
      </c>
      <c r="AD18" s="33" t="str">
        <f>IFERROR(VLOOKUP(AB18,Übersicht!$I$3:$J$80,2,FALSE),"")</f>
        <v/>
      </c>
      <c r="AE18" s="30">
        <f t="shared" si="18"/>
        <v>44151</v>
      </c>
      <c r="AF18" s="29">
        <f t="shared" si="19"/>
        <v>44151</v>
      </c>
      <c r="AG18" s="33" t="str">
        <f>IFERROR(VLOOKUP(AE18,Übersicht!$I$3:$J$80,2,FALSE),"")</f>
        <v/>
      </c>
      <c r="AH18" s="30">
        <f t="shared" si="20"/>
        <v>44181</v>
      </c>
      <c r="AI18" s="29">
        <f t="shared" si="21"/>
        <v>44181</v>
      </c>
      <c r="AJ18" s="33" t="str">
        <f>IFERROR(VLOOKUP(AH18,Übersicht!$I$3:$J$80,2,FALSE),"")</f>
        <v/>
      </c>
    </row>
    <row r="19" spans="1:36" s="18" customFormat="1" ht="20.25" customHeight="1" x14ac:dyDescent="0.2">
      <c r="A19" s="30">
        <f t="shared" si="22"/>
        <v>43847</v>
      </c>
      <c r="B19" s="29">
        <f t="shared" si="23"/>
        <v>43847</v>
      </c>
      <c r="C19" s="33" t="str">
        <f>IFERROR(VLOOKUP(A19,Übersicht!$I$3:$J$80,2,FALSE),"")</f>
        <v/>
      </c>
      <c r="D19" s="30">
        <f t="shared" si="0"/>
        <v>43878</v>
      </c>
      <c r="E19" s="29">
        <f t="shared" si="1"/>
        <v>43878</v>
      </c>
      <c r="F19" s="33" t="str">
        <f>IFERROR(VLOOKUP(D19,Übersicht!$I$3:$J$80,2,FALSE),"")</f>
        <v/>
      </c>
      <c r="G19" s="30">
        <f t="shared" si="2"/>
        <v>43907</v>
      </c>
      <c r="H19" s="29">
        <f t="shared" si="3"/>
        <v>43907</v>
      </c>
      <c r="I19" s="33" t="str">
        <f>IFERROR(VLOOKUP(G19,Übersicht!$I$3:$J$80,2,FALSE),"")</f>
        <v/>
      </c>
      <c r="J19" s="30">
        <f t="shared" si="4"/>
        <v>43938</v>
      </c>
      <c r="K19" s="29">
        <f t="shared" si="5"/>
        <v>43938</v>
      </c>
      <c r="L19" s="33" t="str">
        <f>IFERROR(VLOOKUP(J19,Übersicht!$I$3:$J$80,2,FALSE),"")</f>
        <v/>
      </c>
      <c r="M19" s="30">
        <f t="shared" si="6"/>
        <v>43968</v>
      </c>
      <c r="N19" s="29">
        <f t="shared" si="7"/>
        <v>43968</v>
      </c>
      <c r="O19" s="33" t="str">
        <f>IFERROR(VLOOKUP(M19,Übersicht!$I$3:$J$80,2,FALSE),"")</f>
        <v/>
      </c>
      <c r="P19" s="30">
        <f t="shared" si="8"/>
        <v>43999</v>
      </c>
      <c r="Q19" s="29">
        <f t="shared" si="9"/>
        <v>43999</v>
      </c>
      <c r="R19" s="33" t="str">
        <f>IFERROR(VLOOKUP(P19,Übersicht!$I$3:$J$80,2,FALSE),"")</f>
        <v/>
      </c>
      <c r="S19" s="30">
        <f t="shared" si="10"/>
        <v>44029</v>
      </c>
      <c r="T19" s="29">
        <f t="shared" si="11"/>
        <v>44029</v>
      </c>
      <c r="U19" s="33" t="str">
        <f>IFERROR(VLOOKUP(S19,Übersicht!$I$3:$J$80,2,FALSE),"")</f>
        <v/>
      </c>
      <c r="V19" s="30">
        <f t="shared" si="12"/>
        <v>44060</v>
      </c>
      <c r="W19" s="29">
        <f t="shared" si="13"/>
        <v>44060</v>
      </c>
      <c r="X19" s="33" t="str">
        <f>IFERROR(VLOOKUP(V19,Übersicht!$I$3:$J$80,2,FALSE),"")</f>
        <v/>
      </c>
      <c r="Y19" s="30">
        <f t="shared" si="14"/>
        <v>44091</v>
      </c>
      <c r="Z19" s="29">
        <f t="shared" si="15"/>
        <v>44091</v>
      </c>
      <c r="AA19" s="33" t="str">
        <f>IFERROR(VLOOKUP(Y19,Übersicht!$I$3:$J$80,2,FALSE),"")</f>
        <v/>
      </c>
      <c r="AB19" s="30">
        <f t="shared" si="16"/>
        <v>44121</v>
      </c>
      <c r="AC19" s="29">
        <f t="shared" si="17"/>
        <v>44121</v>
      </c>
      <c r="AD19" s="33" t="str">
        <f>IFERROR(VLOOKUP(AB19,Übersicht!$I$3:$J$80,2,FALSE),"")</f>
        <v/>
      </c>
      <c r="AE19" s="30">
        <f t="shared" si="18"/>
        <v>44152</v>
      </c>
      <c r="AF19" s="29">
        <f t="shared" si="19"/>
        <v>44152</v>
      </c>
      <c r="AG19" s="33" t="str">
        <f>IFERROR(VLOOKUP(AE19,Übersicht!$I$3:$J$80,2,FALSE),"")</f>
        <v/>
      </c>
      <c r="AH19" s="30">
        <f t="shared" si="20"/>
        <v>44182</v>
      </c>
      <c r="AI19" s="29">
        <f t="shared" si="21"/>
        <v>44182</v>
      </c>
      <c r="AJ19" s="33" t="str">
        <f>IFERROR(VLOOKUP(AH19,Übersicht!$I$3:$J$80,2,FALSE),"")</f>
        <v/>
      </c>
    </row>
    <row r="20" spans="1:36" s="18" customFormat="1" ht="20.25" customHeight="1" x14ac:dyDescent="0.2">
      <c r="A20" s="30">
        <f t="shared" si="22"/>
        <v>43848</v>
      </c>
      <c r="B20" s="29">
        <f t="shared" si="23"/>
        <v>43848</v>
      </c>
      <c r="C20" s="33" t="str">
        <f>IFERROR(VLOOKUP(A20,Übersicht!$I$3:$J$80,2,FALSE),"")</f>
        <v/>
      </c>
      <c r="D20" s="30">
        <f t="shared" si="0"/>
        <v>43879</v>
      </c>
      <c r="E20" s="29">
        <f t="shared" si="1"/>
        <v>43879</v>
      </c>
      <c r="F20" s="33" t="str">
        <f>IFERROR(VLOOKUP(D20,Übersicht!$I$3:$J$80,2,FALSE),"")</f>
        <v/>
      </c>
      <c r="G20" s="30">
        <f t="shared" si="2"/>
        <v>43908</v>
      </c>
      <c r="H20" s="29">
        <f t="shared" si="3"/>
        <v>43908</v>
      </c>
      <c r="I20" s="33" t="str">
        <f>IFERROR(VLOOKUP(G20,Übersicht!$I$3:$J$80,2,FALSE),"")</f>
        <v/>
      </c>
      <c r="J20" s="30">
        <f t="shared" si="4"/>
        <v>43939</v>
      </c>
      <c r="K20" s="29">
        <f t="shared" si="5"/>
        <v>43939</v>
      </c>
      <c r="L20" s="33" t="str">
        <f>IFERROR(VLOOKUP(J20,Übersicht!$I$3:$J$80,2,FALSE),"")</f>
        <v/>
      </c>
      <c r="M20" s="30">
        <f t="shared" si="6"/>
        <v>43969</v>
      </c>
      <c r="N20" s="29">
        <f t="shared" si="7"/>
        <v>43969</v>
      </c>
      <c r="O20" s="33" t="str">
        <f>IFERROR(VLOOKUP(M20,Übersicht!$I$3:$J$80,2,FALSE),"")</f>
        <v/>
      </c>
      <c r="P20" s="30">
        <f t="shared" si="8"/>
        <v>44000</v>
      </c>
      <c r="Q20" s="29">
        <f t="shared" si="9"/>
        <v>44000</v>
      </c>
      <c r="R20" s="33" t="str">
        <f>IFERROR(VLOOKUP(P20,Übersicht!$I$3:$J$80,2,FALSE),"")</f>
        <v/>
      </c>
      <c r="S20" s="30">
        <f t="shared" si="10"/>
        <v>44030</v>
      </c>
      <c r="T20" s="29">
        <f t="shared" si="11"/>
        <v>44030</v>
      </c>
      <c r="U20" s="33" t="str">
        <f>IFERROR(VLOOKUP(S20,Übersicht!$I$3:$J$80,2,FALSE),"")</f>
        <v/>
      </c>
      <c r="V20" s="30">
        <f t="shared" si="12"/>
        <v>44061</v>
      </c>
      <c r="W20" s="29">
        <f t="shared" si="13"/>
        <v>44061</v>
      </c>
      <c r="X20" s="33" t="str">
        <f>IFERROR(VLOOKUP(V20,Übersicht!$I$3:$J$80,2,FALSE),"")</f>
        <v/>
      </c>
      <c r="Y20" s="30">
        <f t="shared" si="14"/>
        <v>44092</v>
      </c>
      <c r="Z20" s="29">
        <f t="shared" si="15"/>
        <v>44092</v>
      </c>
      <c r="AA20" s="33" t="str">
        <f>IFERROR(VLOOKUP(Y20,Übersicht!$I$3:$J$80,2,FALSE),"")</f>
        <v/>
      </c>
      <c r="AB20" s="30">
        <f t="shared" si="16"/>
        <v>44122</v>
      </c>
      <c r="AC20" s="29">
        <f t="shared" si="17"/>
        <v>44122</v>
      </c>
      <c r="AD20" s="33" t="str">
        <f>IFERROR(VLOOKUP(AB20,Übersicht!$I$3:$J$80,2,FALSE),"")</f>
        <v/>
      </c>
      <c r="AE20" s="30">
        <f t="shared" si="18"/>
        <v>44153</v>
      </c>
      <c r="AF20" s="29">
        <f t="shared" si="19"/>
        <v>44153</v>
      </c>
      <c r="AG20" s="33" t="str">
        <f>IFERROR(VLOOKUP(AE20,Übersicht!$I$3:$J$80,2,FALSE),"")</f>
        <v/>
      </c>
      <c r="AH20" s="30">
        <f t="shared" si="20"/>
        <v>44183</v>
      </c>
      <c r="AI20" s="29">
        <f t="shared" si="21"/>
        <v>44183</v>
      </c>
      <c r="AJ20" s="33" t="str">
        <f>IFERROR(VLOOKUP(AH20,Übersicht!$I$3:$J$80,2,FALSE),"")</f>
        <v/>
      </c>
    </row>
    <row r="21" spans="1:36" s="18" customFormat="1" ht="20.25" customHeight="1" x14ac:dyDescent="0.2">
      <c r="A21" s="30">
        <f t="shared" si="22"/>
        <v>43849</v>
      </c>
      <c r="B21" s="29">
        <f t="shared" si="23"/>
        <v>43849</v>
      </c>
      <c r="C21" s="33" t="str">
        <f>IFERROR(VLOOKUP(A21,Übersicht!$I$3:$J$80,2,FALSE),"")</f>
        <v/>
      </c>
      <c r="D21" s="30">
        <f t="shared" si="0"/>
        <v>43880</v>
      </c>
      <c r="E21" s="29">
        <f t="shared" si="1"/>
        <v>43880</v>
      </c>
      <c r="F21" s="33" t="str">
        <f>IFERROR(VLOOKUP(D21,Übersicht!$I$3:$J$80,2,FALSE),"")</f>
        <v/>
      </c>
      <c r="G21" s="30">
        <f t="shared" si="2"/>
        <v>43909</v>
      </c>
      <c r="H21" s="29">
        <f t="shared" si="3"/>
        <v>43909</v>
      </c>
      <c r="I21" s="33" t="str">
        <f>IFERROR(VLOOKUP(G21,Übersicht!$I$3:$J$80,2,FALSE),"")</f>
        <v>Vatertag</v>
      </c>
      <c r="J21" s="30">
        <f t="shared" si="4"/>
        <v>43940</v>
      </c>
      <c r="K21" s="29">
        <f t="shared" si="5"/>
        <v>43940</v>
      </c>
      <c r="L21" s="33" t="str">
        <f>IFERROR(VLOOKUP(J21,Übersicht!$I$3:$J$80,2,FALSE),"")</f>
        <v/>
      </c>
      <c r="M21" s="30">
        <f t="shared" si="6"/>
        <v>43970</v>
      </c>
      <c r="N21" s="29">
        <f t="shared" si="7"/>
        <v>43970</v>
      </c>
      <c r="O21" s="33" t="str">
        <f>IFERROR(VLOOKUP(M21,Übersicht!$I$3:$J$80,2,FALSE),"")</f>
        <v/>
      </c>
      <c r="P21" s="30">
        <f t="shared" si="8"/>
        <v>44001</v>
      </c>
      <c r="Q21" s="29">
        <f t="shared" si="9"/>
        <v>44001</v>
      </c>
      <c r="R21" s="33" t="str">
        <f>IFERROR(VLOOKUP(P21,Übersicht!$I$3:$J$80,2,FALSE),"")</f>
        <v/>
      </c>
      <c r="S21" s="30">
        <f t="shared" si="10"/>
        <v>44031</v>
      </c>
      <c r="T21" s="29">
        <f t="shared" si="11"/>
        <v>44031</v>
      </c>
      <c r="U21" s="33" t="str">
        <f>IFERROR(VLOOKUP(S21,Übersicht!$I$3:$J$80,2,FALSE),"")</f>
        <v/>
      </c>
      <c r="V21" s="30">
        <f t="shared" si="12"/>
        <v>44062</v>
      </c>
      <c r="W21" s="29">
        <f t="shared" si="13"/>
        <v>44062</v>
      </c>
      <c r="X21" s="33" t="str">
        <f>IFERROR(VLOOKUP(V21,Übersicht!$I$3:$J$80,2,FALSE),"")</f>
        <v/>
      </c>
      <c r="Y21" s="30">
        <f t="shared" si="14"/>
        <v>44093</v>
      </c>
      <c r="Z21" s="29">
        <f t="shared" si="15"/>
        <v>44093</v>
      </c>
      <c r="AA21" s="33" t="str">
        <f>IFERROR(VLOOKUP(Y21,Übersicht!$I$3:$J$80,2,FALSE),"")</f>
        <v/>
      </c>
      <c r="AB21" s="30">
        <f t="shared" si="16"/>
        <v>44123</v>
      </c>
      <c r="AC21" s="29">
        <f t="shared" si="17"/>
        <v>44123</v>
      </c>
      <c r="AD21" s="33" t="str">
        <f>IFERROR(VLOOKUP(AB21,Übersicht!$I$3:$J$80,2,FALSE),"")</f>
        <v/>
      </c>
      <c r="AE21" s="30">
        <f t="shared" si="18"/>
        <v>44154</v>
      </c>
      <c r="AF21" s="29">
        <f t="shared" si="19"/>
        <v>44154</v>
      </c>
      <c r="AG21" s="33" t="str">
        <f>IFERROR(VLOOKUP(AE21,Übersicht!$I$3:$J$80,2,FALSE),"")</f>
        <v/>
      </c>
      <c r="AH21" s="30">
        <f t="shared" si="20"/>
        <v>44184</v>
      </c>
      <c r="AI21" s="29">
        <f t="shared" si="21"/>
        <v>44184</v>
      </c>
      <c r="AJ21" s="33" t="str">
        <f>IFERROR(VLOOKUP(AH21,Übersicht!$I$3:$J$80,2,FALSE),"")</f>
        <v/>
      </c>
    </row>
    <row r="22" spans="1:36" s="18" customFormat="1" ht="20.25" customHeight="1" x14ac:dyDescent="0.2">
      <c r="A22" s="30">
        <f t="shared" si="22"/>
        <v>43850</v>
      </c>
      <c r="B22" s="29">
        <f t="shared" si="23"/>
        <v>43850</v>
      </c>
      <c r="C22" s="33" t="str">
        <f>IFERROR(VLOOKUP(A22,Übersicht!$I$3:$J$80,2,FALSE),"")</f>
        <v/>
      </c>
      <c r="D22" s="30">
        <f t="shared" si="0"/>
        <v>43881</v>
      </c>
      <c r="E22" s="29">
        <f t="shared" si="1"/>
        <v>43881</v>
      </c>
      <c r="F22" s="33" t="str">
        <f>IFERROR(VLOOKUP(D22,Übersicht!$I$3:$J$80,2,FALSE),"")</f>
        <v>½ Faschings- donnerstag</v>
      </c>
      <c r="G22" s="30">
        <f t="shared" si="2"/>
        <v>43910</v>
      </c>
      <c r="H22" s="29">
        <f t="shared" si="3"/>
        <v>43910</v>
      </c>
      <c r="I22" s="33" t="str">
        <f>IFERROR(VLOOKUP(G22,Übersicht!$I$3:$J$80,2,FALSE),"")</f>
        <v/>
      </c>
      <c r="J22" s="30">
        <f t="shared" si="4"/>
        <v>43941</v>
      </c>
      <c r="K22" s="29">
        <f t="shared" si="5"/>
        <v>43941</v>
      </c>
      <c r="L22" s="33" t="str">
        <f>IFERROR(VLOOKUP(J22,Übersicht!$I$3:$J$80,2,FALSE),"")</f>
        <v/>
      </c>
      <c r="M22" s="30">
        <f t="shared" si="6"/>
        <v>43971</v>
      </c>
      <c r="N22" s="29">
        <f t="shared" si="7"/>
        <v>43971</v>
      </c>
      <c r="O22" s="33" t="str">
        <f>IFERROR(VLOOKUP(M22,Übersicht!$I$3:$J$80,2,FALSE),"")</f>
        <v/>
      </c>
      <c r="P22" s="30">
        <f t="shared" si="8"/>
        <v>44002</v>
      </c>
      <c r="Q22" s="29">
        <f t="shared" si="9"/>
        <v>44002</v>
      </c>
      <c r="R22" s="33" t="str">
        <f>IFERROR(VLOOKUP(P22,Übersicht!$I$3:$J$80,2,FALSE),"")</f>
        <v/>
      </c>
      <c r="S22" s="30">
        <f t="shared" si="10"/>
        <v>44032</v>
      </c>
      <c r="T22" s="29">
        <f t="shared" si="11"/>
        <v>44032</v>
      </c>
      <c r="U22" s="33" t="str">
        <f>IFERROR(VLOOKUP(S22,Übersicht!$I$3:$J$80,2,FALSE),"")</f>
        <v/>
      </c>
      <c r="V22" s="30">
        <f t="shared" si="12"/>
        <v>44063</v>
      </c>
      <c r="W22" s="29">
        <f t="shared" si="13"/>
        <v>44063</v>
      </c>
      <c r="X22" s="33" t="str">
        <f>IFERROR(VLOOKUP(V22,Übersicht!$I$3:$J$80,2,FALSE),"")</f>
        <v/>
      </c>
      <c r="Y22" s="30">
        <f t="shared" si="14"/>
        <v>44094</v>
      </c>
      <c r="Z22" s="29">
        <f t="shared" si="15"/>
        <v>44094</v>
      </c>
      <c r="AA22" s="33" t="str">
        <f>IFERROR(VLOOKUP(Y22,Übersicht!$I$3:$J$80,2,FALSE),"")</f>
        <v/>
      </c>
      <c r="AB22" s="30">
        <f t="shared" si="16"/>
        <v>44124</v>
      </c>
      <c r="AC22" s="29">
        <f t="shared" si="17"/>
        <v>44124</v>
      </c>
      <c r="AD22" s="33" t="str">
        <f>IFERROR(VLOOKUP(AB22,Übersicht!$I$3:$J$80,2,FALSE),"")</f>
        <v/>
      </c>
      <c r="AE22" s="30">
        <f t="shared" si="18"/>
        <v>44155</v>
      </c>
      <c r="AF22" s="29">
        <f t="shared" si="19"/>
        <v>44155</v>
      </c>
      <c r="AG22" s="33" t="str">
        <f>IFERROR(VLOOKUP(AE22,Übersicht!$I$3:$J$80,2,FALSE),"")</f>
        <v/>
      </c>
      <c r="AH22" s="30">
        <f t="shared" si="20"/>
        <v>44185</v>
      </c>
      <c r="AI22" s="29">
        <f t="shared" si="21"/>
        <v>44185</v>
      </c>
      <c r="AJ22" s="33" t="str">
        <f>IFERROR(VLOOKUP(AH22,Übersicht!$I$3:$J$80,2,FALSE),"")</f>
        <v>4. Advent</v>
      </c>
    </row>
    <row r="23" spans="1:36" s="18" customFormat="1" ht="20.25" customHeight="1" x14ac:dyDescent="0.2">
      <c r="A23" s="30">
        <f t="shared" si="22"/>
        <v>43851</v>
      </c>
      <c r="B23" s="29">
        <f t="shared" si="23"/>
        <v>43851</v>
      </c>
      <c r="C23" s="33" t="str">
        <f>IFERROR(VLOOKUP(A23,Übersicht!$I$3:$J$80,2,FALSE),"")</f>
        <v/>
      </c>
      <c r="D23" s="30">
        <f t="shared" si="0"/>
        <v>43882</v>
      </c>
      <c r="E23" s="29">
        <f t="shared" si="1"/>
        <v>43882</v>
      </c>
      <c r="F23" s="33" t="str">
        <f>IFERROR(VLOOKUP(D23,Übersicht!$I$3:$J$80,2,FALSE),"")</f>
        <v/>
      </c>
      <c r="G23" s="30">
        <f t="shared" si="2"/>
        <v>43911</v>
      </c>
      <c r="H23" s="29">
        <f t="shared" si="3"/>
        <v>43911</v>
      </c>
      <c r="I23" s="33" t="str">
        <f>IFERROR(VLOOKUP(G23,Übersicht!$I$3:$J$80,2,FALSE),"")</f>
        <v/>
      </c>
      <c r="J23" s="30">
        <f t="shared" si="4"/>
        <v>43942</v>
      </c>
      <c r="K23" s="29">
        <f t="shared" si="5"/>
        <v>43942</v>
      </c>
      <c r="L23" s="33" t="str">
        <f>IFERROR(VLOOKUP(J23,Übersicht!$I$3:$J$80,2,FALSE),"")</f>
        <v/>
      </c>
      <c r="M23" s="30">
        <f t="shared" si="6"/>
        <v>43972</v>
      </c>
      <c r="N23" s="29">
        <f t="shared" si="7"/>
        <v>43972</v>
      </c>
      <c r="O23" s="33" t="str">
        <f>IFERROR(VLOOKUP(M23,Übersicht!$I$3:$J$80,2,FALSE),"")</f>
        <v>Christi Himmelfahrt</v>
      </c>
      <c r="P23" s="30">
        <f t="shared" si="8"/>
        <v>44003</v>
      </c>
      <c r="Q23" s="29">
        <f t="shared" si="9"/>
        <v>44003</v>
      </c>
      <c r="R23" s="33" t="str">
        <f>IFERROR(VLOOKUP(P23,Übersicht!$I$3:$J$80,2,FALSE),"")</f>
        <v>Herz-Jesu Sonntag</v>
      </c>
      <c r="S23" s="30">
        <f t="shared" si="10"/>
        <v>44033</v>
      </c>
      <c r="T23" s="29">
        <f t="shared" si="11"/>
        <v>44033</v>
      </c>
      <c r="U23" s="33" t="str">
        <f>IFERROR(VLOOKUP(S23,Übersicht!$I$3:$J$80,2,FALSE),"")</f>
        <v/>
      </c>
      <c r="V23" s="30">
        <f t="shared" si="12"/>
        <v>44064</v>
      </c>
      <c r="W23" s="29">
        <f t="shared" si="13"/>
        <v>44064</v>
      </c>
      <c r="X23" s="33" t="str">
        <f>IFERROR(VLOOKUP(V23,Übersicht!$I$3:$J$80,2,FALSE),"")</f>
        <v/>
      </c>
      <c r="Y23" s="30">
        <f t="shared" si="14"/>
        <v>44095</v>
      </c>
      <c r="Z23" s="29">
        <f t="shared" si="15"/>
        <v>44095</v>
      </c>
      <c r="AA23" s="33" t="str">
        <f>IFERROR(VLOOKUP(Y23,Übersicht!$I$3:$J$80,2,FALSE),"")</f>
        <v/>
      </c>
      <c r="AB23" s="30">
        <f t="shared" si="16"/>
        <v>44125</v>
      </c>
      <c r="AC23" s="29">
        <f t="shared" si="17"/>
        <v>44125</v>
      </c>
      <c r="AD23" s="33" t="str">
        <f>IFERROR(VLOOKUP(AB23,Übersicht!$I$3:$J$80,2,FALSE),"")</f>
        <v/>
      </c>
      <c r="AE23" s="30">
        <f t="shared" si="18"/>
        <v>44156</v>
      </c>
      <c r="AF23" s="29">
        <f t="shared" si="19"/>
        <v>44156</v>
      </c>
      <c r="AG23" s="33" t="str">
        <f>IFERROR(VLOOKUP(AE23,Übersicht!$I$3:$J$80,2,FALSE),"")</f>
        <v/>
      </c>
      <c r="AH23" s="30">
        <f t="shared" si="20"/>
        <v>44186</v>
      </c>
      <c r="AI23" s="29">
        <f t="shared" si="21"/>
        <v>44186</v>
      </c>
      <c r="AJ23" s="33" t="str">
        <f>IFERROR(VLOOKUP(AH23,Übersicht!$I$3:$J$80,2,FALSE),"")</f>
        <v/>
      </c>
    </row>
    <row r="24" spans="1:36" s="18" customFormat="1" ht="20.25" customHeight="1" x14ac:dyDescent="0.2">
      <c r="A24" s="30">
        <f t="shared" si="22"/>
        <v>43852</v>
      </c>
      <c r="B24" s="29">
        <f t="shared" si="23"/>
        <v>43852</v>
      </c>
      <c r="C24" s="33" t="str">
        <f>IFERROR(VLOOKUP(A24,Übersicht!$I$3:$J$80,2,FALSE),"")</f>
        <v/>
      </c>
      <c r="D24" s="30">
        <f t="shared" si="0"/>
        <v>43883</v>
      </c>
      <c r="E24" s="29">
        <f t="shared" si="1"/>
        <v>43883</v>
      </c>
      <c r="F24" s="33" t="str">
        <f>IFERROR(VLOOKUP(D24,Übersicht!$I$3:$J$80,2,FALSE),"")</f>
        <v/>
      </c>
      <c r="G24" s="30">
        <f t="shared" si="2"/>
        <v>43912</v>
      </c>
      <c r="H24" s="29">
        <f t="shared" si="3"/>
        <v>43912</v>
      </c>
      <c r="I24" s="33" t="str">
        <f>IFERROR(VLOOKUP(G24,Übersicht!$I$3:$J$80,2,FALSE),"")</f>
        <v/>
      </c>
      <c r="J24" s="30">
        <f t="shared" si="4"/>
        <v>43943</v>
      </c>
      <c r="K24" s="29">
        <f t="shared" si="5"/>
        <v>43943</v>
      </c>
      <c r="L24" s="33" t="str">
        <f>IFERROR(VLOOKUP(J24,Übersicht!$I$3:$J$80,2,FALSE),"")</f>
        <v/>
      </c>
      <c r="M24" s="30">
        <f t="shared" si="6"/>
        <v>43973</v>
      </c>
      <c r="N24" s="29">
        <f t="shared" si="7"/>
        <v>43973</v>
      </c>
      <c r="O24" s="33" t="str">
        <f>IFERROR(VLOOKUP(M24,Übersicht!$I$3:$J$80,2,FALSE),"")</f>
        <v/>
      </c>
      <c r="P24" s="30">
        <f t="shared" si="8"/>
        <v>44004</v>
      </c>
      <c r="Q24" s="29">
        <f t="shared" si="9"/>
        <v>44004</v>
      </c>
      <c r="R24" s="33" t="str">
        <f>IFERROR(VLOOKUP(P24,Übersicht!$I$3:$J$80,2,FALSE),"")</f>
        <v/>
      </c>
      <c r="S24" s="30">
        <f t="shared" si="10"/>
        <v>44034</v>
      </c>
      <c r="T24" s="29">
        <f t="shared" si="11"/>
        <v>44034</v>
      </c>
      <c r="U24" s="33" t="str">
        <f>IFERROR(VLOOKUP(S24,Übersicht!$I$3:$J$80,2,FALSE),"")</f>
        <v/>
      </c>
      <c r="V24" s="30">
        <f t="shared" si="12"/>
        <v>44065</v>
      </c>
      <c r="W24" s="29">
        <f t="shared" si="13"/>
        <v>44065</v>
      </c>
      <c r="X24" s="33" t="str">
        <f>IFERROR(VLOOKUP(V24,Übersicht!$I$3:$J$80,2,FALSE),"")</f>
        <v/>
      </c>
      <c r="Y24" s="30">
        <f t="shared" si="14"/>
        <v>44096</v>
      </c>
      <c r="Z24" s="29">
        <f t="shared" si="15"/>
        <v>44096</v>
      </c>
      <c r="AA24" s="33" t="str">
        <f>IFERROR(VLOOKUP(Y24,Übersicht!$I$3:$J$80,2,FALSE),"")</f>
        <v/>
      </c>
      <c r="AB24" s="30">
        <f t="shared" si="16"/>
        <v>44126</v>
      </c>
      <c r="AC24" s="29">
        <f t="shared" si="17"/>
        <v>44126</v>
      </c>
      <c r="AD24" s="33" t="str">
        <f>IFERROR(VLOOKUP(AB24,Übersicht!$I$3:$J$80,2,FALSE),"")</f>
        <v/>
      </c>
      <c r="AE24" s="30">
        <f t="shared" si="18"/>
        <v>44157</v>
      </c>
      <c r="AF24" s="29">
        <f t="shared" si="19"/>
        <v>44157</v>
      </c>
      <c r="AG24" s="33" t="str">
        <f>IFERROR(VLOOKUP(AE24,Übersicht!$I$3:$J$80,2,FALSE),"")</f>
        <v>Cäcilien-Sonntag</v>
      </c>
      <c r="AH24" s="30">
        <f t="shared" si="20"/>
        <v>44187</v>
      </c>
      <c r="AI24" s="29">
        <f t="shared" si="21"/>
        <v>44187</v>
      </c>
      <c r="AJ24" s="33" t="str">
        <f>IFERROR(VLOOKUP(AH24,Übersicht!$I$3:$J$80,2,FALSE),"")</f>
        <v/>
      </c>
    </row>
    <row r="25" spans="1:36" s="18" customFormat="1" ht="20.25" customHeight="1" x14ac:dyDescent="0.2">
      <c r="A25" s="30">
        <f t="shared" si="22"/>
        <v>43853</v>
      </c>
      <c r="B25" s="29">
        <f t="shared" si="23"/>
        <v>43853</v>
      </c>
      <c r="C25" s="33" t="str">
        <f>IFERROR(VLOOKUP(A25,Übersicht!$I$3:$J$80,2,FALSE),"")</f>
        <v/>
      </c>
      <c r="D25" s="30">
        <f t="shared" si="0"/>
        <v>43884</v>
      </c>
      <c r="E25" s="29">
        <f t="shared" si="1"/>
        <v>43884</v>
      </c>
      <c r="F25" s="33" t="str">
        <f>IFERROR(VLOOKUP(D25,Übersicht!$I$3:$J$80,2,FALSE),"")</f>
        <v/>
      </c>
      <c r="G25" s="30">
        <f t="shared" si="2"/>
        <v>43913</v>
      </c>
      <c r="H25" s="29">
        <f t="shared" si="3"/>
        <v>43913</v>
      </c>
      <c r="I25" s="33" t="str">
        <f>IFERROR(VLOOKUP(G25,Übersicht!$I$3:$J$80,2,FALSE),"")</f>
        <v/>
      </c>
      <c r="J25" s="30">
        <f t="shared" si="4"/>
        <v>43944</v>
      </c>
      <c r="K25" s="29">
        <f t="shared" si="5"/>
        <v>43944</v>
      </c>
      <c r="L25" s="33" t="str">
        <f>IFERROR(VLOOKUP(J25,Übersicht!$I$3:$J$80,2,FALSE),"")</f>
        <v/>
      </c>
      <c r="M25" s="30">
        <f t="shared" si="6"/>
        <v>43974</v>
      </c>
      <c r="N25" s="29">
        <f t="shared" si="7"/>
        <v>43974</v>
      </c>
      <c r="O25" s="33" t="str">
        <f>IFERROR(VLOOKUP(M25,Übersicht!$I$3:$J$80,2,FALSE),"")</f>
        <v/>
      </c>
      <c r="P25" s="30">
        <f t="shared" si="8"/>
        <v>44005</v>
      </c>
      <c r="Q25" s="29">
        <f t="shared" si="9"/>
        <v>44005</v>
      </c>
      <c r="R25" s="33" t="str">
        <f>IFERROR(VLOOKUP(P25,Übersicht!$I$3:$J$80,2,FALSE),"")</f>
        <v/>
      </c>
      <c r="S25" s="30">
        <f t="shared" si="10"/>
        <v>44035</v>
      </c>
      <c r="T25" s="29">
        <f t="shared" si="11"/>
        <v>44035</v>
      </c>
      <c r="U25" s="33" t="str">
        <f>IFERROR(VLOOKUP(S25,Übersicht!$I$3:$J$80,2,FALSE),"")</f>
        <v/>
      </c>
      <c r="V25" s="30">
        <f t="shared" si="12"/>
        <v>44066</v>
      </c>
      <c r="W25" s="29">
        <f t="shared" si="13"/>
        <v>44066</v>
      </c>
      <c r="X25" s="33" t="str">
        <f>IFERROR(VLOOKUP(V25,Übersicht!$I$3:$J$80,2,FALSE),"")</f>
        <v/>
      </c>
      <c r="Y25" s="30">
        <f t="shared" si="14"/>
        <v>44097</v>
      </c>
      <c r="Z25" s="29">
        <f t="shared" si="15"/>
        <v>44097</v>
      </c>
      <c r="AA25" s="33" t="str">
        <f>IFERROR(VLOOKUP(Y25,Übersicht!$I$3:$J$80,2,FALSE),"")</f>
        <v/>
      </c>
      <c r="AB25" s="30">
        <f t="shared" si="16"/>
        <v>44127</v>
      </c>
      <c r="AC25" s="29">
        <f t="shared" si="17"/>
        <v>44127</v>
      </c>
      <c r="AD25" s="33" t="str">
        <f>IFERROR(VLOOKUP(AB25,Übersicht!$I$3:$J$80,2,FALSE),"")</f>
        <v/>
      </c>
      <c r="AE25" s="30">
        <f t="shared" si="18"/>
        <v>44158</v>
      </c>
      <c r="AF25" s="29">
        <f t="shared" si="19"/>
        <v>44158</v>
      </c>
      <c r="AG25" s="33" t="str">
        <f>IFERROR(VLOOKUP(AE25,Übersicht!$I$3:$J$80,2,FALSE),"")</f>
        <v/>
      </c>
      <c r="AH25" s="30">
        <f t="shared" si="20"/>
        <v>44188</v>
      </c>
      <c r="AI25" s="29">
        <f t="shared" si="21"/>
        <v>44188</v>
      </c>
      <c r="AJ25" s="33" t="str">
        <f>IFERROR(VLOOKUP(AH25,Übersicht!$I$3:$J$80,2,FALSE),"")</f>
        <v/>
      </c>
    </row>
    <row r="26" spans="1:36" s="18" customFormat="1" ht="20.25" customHeight="1" x14ac:dyDescent="0.2">
      <c r="A26" s="30">
        <f t="shared" si="22"/>
        <v>43854</v>
      </c>
      <c r="B26" s="29">
        <f t="shared" si="23"/>
        <v>43854</v>
      </c>
      <c r="C26" s="33" t="str">
        <f>IFERROR(VLOOKUP(A26,Übersicht!$I$3:$J$80,2,FALSE),"")</f>
        <v/>
      </c>
      <c r="D26" s="30">
        <f t="shared" si="0"/>
        <v>43885</v>
      </c>
      <c r="E26" s="29">
        <f t="shared" si="1"/>
        <v>43885</v>
      </c>
      <c r="F26" s="33" t="str">
        <f>IFERROR(VLOOKUP(D26,Übersicht!$I$3:$J$80,2,FALSE),"")</f>
        <v>Rosenmontag</v>
      </c>
      <c r="G26" s="30">
        <f t="shared" si="2"/>
        <v>43914</v>
      </c>
      <c r="H26" s="29">
        <f t="shared" si="3"/>
        <v>43914</v>
      </c>
      <c r="I26" s="33" t="str">
        <f>IFERROR(VLOOKUP(G26,Übersicht!$I$3:$J$80,2,FALSE),"")</f>
        <v/>
      </c>
      <c r="J26" s="30">
        <f t="shared" si="4"/>
        <v>43945</v>
      </c>
      <c r="K26" s="29">
        <f t="shared" si="5"/>
        <v>43945</v>
      </c>
      <c r="L26" s="33" t="str">
        <f>IFERROR(VLOOKUP(J26,Übersicht!$I$3:$J$80,2,FALSE),"")</f>
        <v/>
      </c>
      <c r="M26" s="30">
        <f t="shared" si="6"/>
        <v>43975</v>
      </c>
      <c r="N26" s="29">
        <f t="shared" si="7"/>
        <v>43975</v>
      </c>
      <c r="O26" s="33" t="str">
        <f>IFERROR(VLOOKUP(M26,Übersicht!$I$3:$J$80,2,FALSE),"")</f>
        <v/>
      </c>
      <c r="P26" s="30">
        <f t="shared" si="8"/>
        <v>44006</v>
      </c>
      <c r="Q26" s="29">
        <f t="shared" si="9"/>
        <v>44006</v>
      </c>
      <c r="R26" s="33" t="str">
        <f>IFERROR(VLOOKUP(P26,Übersicht!$I$3:$J$80,2,FALSE),"")</f>
        <v/>
      </c>
      <c r="S26" s="30">
        <f t="shared" si="10"/>
        <v>44036</v>
      </c>
      <c r="T26" s="29">
        <f t="shared" si="11"/>
        <v>44036</v>
      </c>
      <c r="U26" s="33" t="str">
        <f>IFERROR(VLOOKUP(S26,Übersicht!$I$3:$J$80,2,FALSE),"")</f>
        <v/>
      </c>
      <c r="V26" s="30">
        <f t="shared" si="12"/>
        <v>44067</v>
      </c>
      <c r="W26" s="29">
        <f t="shared" si="13"/>
        <v>44067</v>
      </c>
      <c r="X26" s="33" t="str">
        <f>IFERROR(VLOOKUP(V26,Übersicht!$I$3:$J$80,2,FALSE),"")</f>
        <v/>
      </c>
      <c r="Y26" s="30">
        <f t="shared" si="14"/>
        <v>44098</v>
      </c>
      <c r="Z26" s="29">
        <f t="shared" si="15"/>
        <v>44098</v>
      </c>
      <c r="AA26" s="33" t="str">
        <f>IFERROR(VLOOKUP(Y26,Übersicht!$I$3:$J$80,2,FALSE),"")</f>
        <v/>
      </c>
      <c r="AB26" s="30">
        <f t="shared" si="16"/>
        <v>44128</v>
      </c>
      <c r="AC26" s="29">
        <f t="shared" si="17"/>
        <v>44128</v>
      </c>
      <c r="AD26" s="33" t="str">
        <f>IFERROR(VLOOKUP(AB26,Übersicht!$I$3:$J$80,2,FALSE),"")</f>
        <v/>
      </c>
      <c r="AE26" s="30">
        <f t="shared" si="18"/>
        <v>44159</v>
      </c>
      <c r="AF26" s="29">
        <f t="shared" si="19"/>
        <v>44159</v>
      </c>
      <c r="AG26" s="33" t="str">
        <f>IFERROR(VLOOKUP(AE26,Übersicht!$I$3:$J$80,2,FALSE),"")</f>
        <v/>
      </c>
      <c r="AH26" s="30">
        <f t="shared" si="20"/>
        <v>44189</v>
      </c>
      <c r="AI26" s="29">
        <f t="shared" si="21"/>
        <v>44189</v>
      </c>
      <c r="AJ26" s="33" t="str">
        <f>IFERROR(VLOOKUP(AH26,Übersicht!$I$3:$J$80,2,FALSE),"")</f>
        <v>½ Hl. Abend</v>
      </c>
    </row>
    <row r="27" spans="1:36" s="18" customFormat="1" ht="20.25" customHeight="1" x14ac:dyDescent="0.2">
      <c r="A27" s="30">
        <f t="shared" si="22"/>
        <v>43855</v>
      </c>
      <c r="B27" s="29">
        <f t="shared" si="23"/>
        <v>43855</v>
      </c>
      <c r="C27" s="33" t="str">
        <f>IFERROR(VLOOKUP(A27,Übersicht!$I$3:$J$80,2,FALSE),"")</f>
        <v/>
      </c>
      <c r="D27" s="30">
        <f t="shared" si="0"/>
        <v>43886</v>
      </c>
      <c r="E27" s="29">
        <f t="shared" si="1"/>
        <v>43886</v>
      </c>
      <c r="F27" s="33" t="str">
        <f>IFERROR(VLOOKUP(D27,Übersicht!$I$3:$J$80,2,FALSE),"")</f>
        <v>½ Faschings- dienstag</v>
      </c>
      <c r="G27" s="30">
        <f t="shared" si="2"/>
        <v>43915</v>
      </c>
      <c r="H27" s="29">
        <f t="shared" si="3"/>
        <v>43915</v>
      </c>
      <c r="I27" s="33" t="str">
        <f>IFERROR(VLOOKUP(G27,Übersicht!$I$3:$J$80,2,FALSE),"")</f>
        <v/>
      </c>
      <c r="J27" s="30">
        <f t="shared" si="4"/>
        <v>43946</v>
      </c>
      <c r="K27" s="29">
        <f t="shared" si="5"/>
        <v>43946</v>
      </c>
      <c r="L27" s="33" t="str">
        <f>IFERROR(VLOOKUP(J27,Übersicht!$I$3:$J$80,2,FALSE),"")</f>
        <v>Tag der Befreiung</v>
      </c>
      <c r="M27" s="30">
        <f t="shared" si="6"/>
        <v>43976</v>
      </c>
      <c r="N27" s="29">
        <f t="shared" si="7"/>
        <v>43976</v>
      </c>
      <c r="O27" s="33" t="str">
        <f>IFERROR(VLOOKUP(M27,Übersicht!$I$3:$J$80,2,FALSE),"")</f>
        <v/>
      </c>
      <c r="P27" s="30">
        <f t="shared" si="8"/>
        <v>44007</v>
      </c>
      <c r="Q27" s="29">
        <f t="shared" si="9"/>
        <v>44007</v>
      </c>
      <c r="R27" s="33" t="str">
        <f>IFERROR(VLOOKUP(P27,Übersicht!$I$3:$J$80,2,FALSE),"")</f>
        <v/>
      </c>
      <c r="S27" s="30">
        <f t="shared" si="10"/>
        <v>44037</v>
      </c>
      <c r="T27" s="29">
        <f t="shared" si="11"/>
        <v>44037</v>
      </c>
      <c r="U27" s="33" t="str">
        <f>IFERROR(VLOOKUP(S27,Übersicht!$I$3:$J$80,2,FALSE),"")</f>
        <v/>
      </c>
      <c r="V27" s="30">
        <f t="shared" si="12"/>
        <v>44068</v>
      </c>
      <c r="W27" s="29">
        <f t="shared" si="13"/>
        <v>44068</v>
      </c>
      <c r="X27" s="33" t="str">
        <f>IFERROR(VLOOKUP(V27,Übersicht!$I$3:$J$80,2,FALSE),"")</f>
        <v/>
      </c>
      <c r="Y27" s="30">
        <f t="shared" si="14"/>
        <v>44099</v>
      </c>
      <c r="Z27" s="29">
        <f t="shared" si="15"/>
        <v>44099</v>
      </c>
      <c r="AA27" s="33" t="str">
        <f>IFERROR(VLOOKUP(Y27,Übersicht!$I$3:$J$80,2,FALSE),"")</f>
        <v/>
      </c>
      <c r="AB27" s="30">
        <f t="shared" si="16"/>
        <v>44129</v>
      </c>
      <c r="AC27" s="29">
        <f t="shared" si="17"/>
        <v>44129</v>
      </c>
      <c r="AD27" s="33" t="str">
        <f>IFERROR(VLOOKUP(AB27,Übersicht!$I$3:$J$80,2,FALSE),"")</f>
        <v/>
      </c>
      <c r="AE27" s="30">
        <f t="shared" si="18"/>
        <v>44160</v>
      </c>
      <c r="AF27" s="29">
        <f t="shared" si="19"/>
        <v>44160</v>
      </c>
      <c r="AG27" s="33" t="str">
        <f>IFERROR(VLOOKUP(AE27,Übersicht!$I$3:$J$80,2,FALSE),"")</f>
        <v/>
      </c>
      <c r="AH27" s="30">
        <f t="shared" si="20"/>
        <v>44190</v>
      </c>
      <c r="AI27" s="29">
        <f t="shared" si="21"/>
        <v>44190</v>
      </c>
      <c r="AJ27" s="33" t="str">
        <f>IFERROR(VLOOKUP(AH27,Übersicht!$I$3:$J$80,2,FALSE),"")</f>
        <v>1. Weihnachtstag</v>
      </c>
    </row>
    <row r="28" spans="1:36" s="18" customFormat="1" ht="20.25" customHeight="1" x14ac:dyDescent="0.2">
      <c r="A28" s="30">
        <f t="shared" si="22"/>
        <v>43856</v>
      </c>
      <c r="B28" s="29">
        <f t="shared" si="23"/>
        <v>43856</v>
      </c>
      <c r="C28" s="33" t="str">
        <f>IFERROR(VLOOKUP(A28,Übersicht!$I$3:$J$80,2,FALSE),"")</f>
        <v/>
      </c>
      <c r="D28" s="30">
        <f t="shared" si="0"/>
        <v>43887</v>
      </c>
      <c r="E28" s="29">
        <f t="shared" si="1"/>
        <v>43887</v>
      </c>
      <c r="F28" s="33" t="str">
        <f>IFERROR(VLOOKUP(D28,Übersicht!$I$3:$J$80,2,FALSE),"")</f>
        <v>Aschermittwoch</v>
      </c>
      <c r="G28" s="30">
        <f t="shared" si="2"/>
        <v>43916</v>
      </c>
      <c r="H28" s="29">
        <f t="shared" si="3"/>
        <v>43916</v>
      </c>
      <c r="I28" s="33" t="str">
        <f>IFERROR(VLOOKUP(G28,Übersicht!$I$3:$J$80,2,FALSE),"")</f>
        <v/>
      </c>
      <c r="J28" s="30">
        <f t="shared" si="4"/>
        <v>43947</v>
      </c>
      <c r="K28" s="29">
        <f t="shared" si="5"/>
        <v>43947</v>
      </c>
      <c r="L28" s="33" t="str">
        <f>IFERROR(VLOOKUP(J28,Übersicht!$I$3:$J$80,2,FALSE),"")</f>
        <v/>
      </c>
      <c r="M28" s="30">
        <f t="shared" si="6"/>
        <v>43977</v>
      </c>
      <c r="N28" s="29">
        <f t="shared" si="7"/>
        <v>43977</v>
      </c>
      <c r="O28" s="33" t="str">
        <f>IFERROR(VLOOKUP(M28,Übersicht!$I$3:$J$80,2,FALSE),"")</f>
        <v/>
      </c>
      <c r="P28" s="30">
        <f t="shared" si="8"/>
        <v>44008</v>
      </c>
      <c r="Q28" s="29">
        <f t="shared" si="9"/>
        <v>44008</v>
      </c>
      <c r="R28" s="33" t="str">
        <f>IFERROR(VLOOKUP(P28,Übersicht!$I$3:$J$80,2,FALSE),"")</f>
        <v/>
      </c>
      <c r="S28" s="30">
        <f t="shared" si="10"/>
        <v>44038</v>
      </c>
      <c r="T28" s="29">
        <f t="shared" si="11"/>
        <v>44038</v>
      </c>
      <c r="U28" s="33" t="str">
        <f>IFERROR(VLOOKUP(S28,Übersicht!$I$3:$J$80,2,FALSE),"")</f>
        <v/>
      </c>
      <c r="V28" s="30">
        <f t="shared" si="12"/>
        <v>44069</v>
      </c>
      <c r="W28" s="29">
        <f t="shared" si="13"/>
        <v>44069</v>
      </c>
      <c r="X28" s="33" t="str">
        <f>IFERROR(VLOOKUP(V28,Übersicht!$I$3:$J$80,2,FALSE),"")</f>
        <v/>
      </c>
      <c r="Y28" s="30">
        <f t="shared" si="14"/>
        <v>44100</v>
      </c>
      <c r="Z28" s="29">
        <f t="shared" si="15"/>
        <v>44100</v>
      </c>
      <c r="AA28" s="33" t="str">
        <f>IFERROR(VLOOKUP(Y28,Übersicht!$I$3:$J$80,2,FALSE),"")</f>
        <v/>
      </c>
      <c r="AB28" s="30">
        <f t="shared" si="16"/>
        <v>44130</v>
      </c>
      <c r="AC28" s="29">
        <f t="shared" si="17"/>
        <v>44130</v>
      </c>
      <c r="AD28" s="33" t="str">
        <f>IFERROR(VLOOKUP(AB28,Übersicht!$I$3:$J$80,2,FALSE),"")</f>
        <v/>
      </c>
      <c r="AE28" s="30">
        <f t="shared" si="18"/>
        <v>44161</v>
      </c>
      <c r="AF28" s="29">
        <f t="shared" si="19"/>
        <v>44161</v>
      </c>
      <c r="AG28" s="33" t="str">
        <f>IFERROR(VLOOKUP(AE28,Übersicht!$I$3:$J$80,2,FALSE),"")</f>
        <v/>
      </c>
      <c r="AH28" s="30">
        <f t="shared" si="20"/>
        <v>44191</v>
      </c>
      <c r="AI28" s="29">
        <f t="shared" si="21"/>
        <v>44191</v>
      </c>
      <c r="AJ28" s="33" t="str">
        <f>IFERROR(VLOOKUP(AH28,Übersicht!$I$3:$J$80,2,FALSE),"")</f>
        <v>Stephanstag</v>
      </c>
    </row>
    <row r="29" spans="1:36" s="18" customFormat="1" ht="20.25" customHeight="1" x14ac:dyDescent="0.2">
      <c r="A29" s="30">
        <f t="shared" si="22"/>
        <v>43857</v>
      </c>
      <c r="B29" s="29">
        <f t="shared" si="23"/>
        <v>43857</v>
      </c>
      <c r="C29" s="33" t="str">
        <f>IFERROR(VLOOKUP(A29,Übersicht!$I$3:$J$80,2,FALSE),"")</f>
        <v/>
      </c>
      <c r="D29" s="30">
        <f t="shared" si="0"/>
        <v>43888</v>
      </c>
      <c r="E29" s="29">
        <f t="shared" si="1"/>
        <v>43888</v>
      </c>
      <c r="F29" s="33" t="str">
        <f>IFERROR(VLOOKUP(D29,Übersicht!$I$3:$J$80,2,FALSE),"")</f>
        <v/>
      </c>
      <c r="G29" s="30">
        <f t="shared" si="2"/>
        <v>43917</v>
      </c>
      <c r="H29" s="29">
        <f t="shared" si="3"/>
        <v>43917</v>
      </c>
      <c r="I29" s="33" t="str">
        <f>IFERROR(VLOOKUP(G29,Übersicht!$I$3:$J$80,2,FALSE),"")</f>
        <v/>
      </c>
      <c r="J29" s="30">
        <f t="shared" si="4"/>
        <v>43948</v>
      </c>
      <c r="K29" s="29">
        <f t="shared" si="5"/>
        <v>43948</v>
      </c>
      <c r="L29" s="33" t="str">
        <f>IFERROR(VLOOKUP(J29,Übersicht!$I$3:$J$80,2,FALSE),"")</f>
        <v/>
      </c>
      <c r="M29" s="30">
        <f t="shared" si="6"/>
        <v>43978</v>
      </c>
      <c r="N29" s="29">
        <f t="shared" si="7"/>
        <v>43978</v>
      </c>
      <c r="O29" s="33" t="str">
        <f>IFERROR(VLOOKUP(M29,Übersicht!$I$3:$J$80,2,FALSE),"")</f>
        <v/>
      </c>
      <c r="P29" s="30">
        <f t="shared" si="8"/>
        <v>44009</v>
      </c>
      <c r="Q29" s="29">
        <f t="shared" si="9"/>
        <v>44009</v>
      </c>
      <c r="R29" s="33" t="str">
        <f>IFERROR(VLOOKUP(P29,Übersicht!$I$3:$J$80,2,FALSE),"")</f>
        <v/>
      </c>
      <c r="S29" s="30">
        <f t="shared" si="10"/>
        <v>44039</v>
      </c>
      <c r="T29" s="29">
        <f t="shared" si="11"/>
        <v>44039</v>
      </c>
      <c r="U29" s="33" t="str">
        <f>IFERROR(VLOOKUP(S29,Übersicht!$I$3:$J$80,2,FALSE),"")</f>
        <v/>
      </c>
      <c r="V29" s="30">
        <f t="shared" si="12"/>
        <v>44070</v>
      </c>
      <c r="W29" s="29">
        <f t="shared" si="13"/>
        <v>44070</v>
      </c>
      <c r="X29" s="33" t="str">
        <f>IFERROR(VLOOKUP(V29,Übersicht!$I$3:$J$80,2,FALSE),"")</f>
        <v/>
      </c>
      <c r="Y29" s="30">
        <f t="shared" si="14"/>
        <v>44101</v>
      </c>
      <c r="Z29" s="29">
        <f t="shared" si="15"/>
        <v>44101</v>
      </c>
      <c r="AA29" s="33" t="str">
        <f>IFERROR(VLOOKUP(Y29,Übersicht!$I$3:$J$80,2,FALSE),"")</f>
        <v/>
      </c>
      <c r="AB29" s="30">
        <f t="shared" si="16"/>
        <v>44131</v>
      </c>
      <c r="AC29" s="29">
        <f t="shared" si="17"/>
        <v>44131</v>
      </c>
      <c r="AD29" s="33" t="str">
        <f>IFERROR(VLOOKUP(AB29,Übersicht!$I$3:$J$80,2,FALSE),"")</f>
        <v/>
      </c>
      <c r="AE29" s="30">
        <f t="shared" si="18"/>
        <v>44162</v>
      </c>
      <c r="AF29" s="29">
        <f t="shared" si="19"/>
        <v>44162</v>
      </c>
      <c r="AG29" s="33" t="str">
        <f>IFERROR(VLOOKUP(AE29,Übersicht!$I$3:$J$80,2,FALSE),"")</f>
        <v/>
      </c>
      <c r="AH29" s="30">
        <f t="shared" si="20"/>
        <v>44192</v>
      </c>
      <c r="AI29" s="29">
        <f t="shared" si="21"/>
        <v>44192</v>
      </c>
      <c r="AJ29" s="33" t="str">
        <f>IFERROR(VLOOKUP(AH29,Übersicht!$I$3:$J$80,2,FALSE),"")</f>
        <v/>
      </c>
    </row>
    <row r="30" spans="1:36" s="18" customFormat="1" ht="20.25" customHeight="1" x14ac:dyDescent="0.2">
      <c r="A30" s="30">
        <f t="shared" si="22"/>
        <v>43858</v>
      </c>
      <c r="B30" s="29">
        <f t="shared" si="23"/>
        <v>43858</v>
      </c>
      <c r="C30" s="33" t="str">
        <f>IFERROR(VLOOKUP(A30,Übersicht!$I$3:$J$80,2,FALSE),"")</f>
        <v/>
      </c>
      <c r="D30" s="30">
        <f t="shared" si="0"/>
        <v>43889</v>
      </c>
      <c r="E30" s="29">
        <f t="shared" si="1"/>
        <v>43889</v>
      </c>
      <c r="F30" s="33" t="str">
        <f>IFERROR(VLOOKUP(D30,Übersicht!$I$3:$J$80,2,FALSE),"")</f>
        <v/>
      </c>
      <c r="G30" s="30">
        <f t="shared" si="2"/>
        <v>43918</v>
      </c>
      <c r="H30" s="29">
        <f t="shared" si="3"/>
        <v>43918</v>
      </c>
      <c r="I30" s="33" t="str">
        <f>IFERROR(VLOOKUP(G30,Übersicht!$I$3:$J$80,2,FALSE),"")</f>
        <v/>
      </c>
      <c r="J30" s="30">
        <f t="shared" si="4"/>
        <v>43949</v>
      </c>
      <c r="K30" s="29">
        <f t="shared" si="5"/>
        <v>43949</v>
      </c>
      <c r="L30" s="33" t="str">
        <f>IFERROR(VLOOKUP(J30,Übersicht!$I$3:$J$80,2,FALSE),"")</f>
        <v/>
      </c>
      <c r="M30" s="30">
        <f t="shared" si="6"/>
        <v>43979</v>
      </c>
      <c r="N30" s="29">
        <f t="shared" si="7"/>
        <v>43979</v>
      </c>
      <c r="O30" s="33" t="str">
        <f>IFERROR(VLOOKUP(M30,Übersicht!$I$3:$J$80,2,FALSE),"")</f>
        <v/>
      </c>
      <c r="P30" s="30">
        <f t="shared" si="8"/>
        <v>44010</v>
      </c>
      <c r="Q30" s="29">
        <f t="shared" si="9"/>
        <v>44010</v>
      </c>
      <c r="R30" s="33" t="str">
        <f>IFERROR(VLOOKUP(P30,Übersicht!$I$3:$J$80,2,FALSE),"")</f>
        <v/>
      </c>
      <c r="S30" s="30">
        <f t="shared" si="10"/>
        <v>44040</v>
      </c>
      <c r="T30" s="29">
        <f t="shared" si="11"/>
        <v>44040</v>
      </c>
      <c r="U30" s="33" t="str">
        <f>IFERROR(VLOOKUP(S30,Übersicht!$I$3:$J$80,2,FALSE),"")</f>
        <v/>
      </c>
      <c r="V30" s="30">
        <f t="shared" si="12"/>
        <v>44071</v>
      </c>
      <c r="W30" s="29">
        <f t="shared" si="13"/>
        <v>44071</v>
      </c>
      <c r="X30" s="33" t="str">
        <f>IFERROR(VLOOKUP(V30,Übersicht!$I$3:$J$80,2,FALSE),"")</f>
        <v/>
      </c>
      <c r="Y30" s="30">
        <f t="shared" si="14"/>
        <v>44102</v>
      </c>
      <c r="Z30" s="29">
        <f t="shared" si="15"/>
        <v>44102</v>
      </c>
      <c r="AA30" s="33" t="str">
        <f>IFERROR(VLOOKUP(Y30,Übersicht!$I$3:$J$80,2,FALSE),"")</f>
        <v/>
      </c>
      <c r="AB30" s="30">
        <f t="shared" si="16"/>
        <v>44132</v>
      </c>
      <c r="AC30" s="29">
        <f t="shared" si="17"/>
        <v>44132</v>
      </c>
      <c r="AD30" s="33" t="str">
        <f>IFERROR(VLOOKUP(AB30,Übersicht!$I$3:$J$80,2,FALSE),"")</f>
        <v/>
      </c>
      <c r="AE30" s="30">
        <f t="shared" si="18"/>
        <v>44163</v>
      </c>
      <c r="AF30" s="29">
        <f t="shared" si="19"/>
        <v>44163</v>
      </c>
      <c r="AG30" s="33" t="str">
        <f>IFERROR(VLOOKUP(AE30,Übersicht!$I$3:$J$80,2,FALSE),"")</f>
        <v/>
      </c>
      <c r="AH30" s="30">
        <f t="shared" si="20"/>
        <v>44193</v>
      </c>
      <c r="AI30" s="29">
        <f t="shared" si="21"/>
        <v>44193</v>
      </c>
      <c r="AJ30" s="33" t="str">
        <f>IFERROR(VLOOKUP(AH30,Übersicht!$I$3:$J$80,2,FALSE),"")</f>
        <v/>
      </c>
    </row>
    <row r="31" spans="1:36" s="18" customFormat="1" ht="20.25" customHeight="1" x14ac:dyDescent="0.2">
      <c r="A31" s="30">
        <f t="shared" si="22"/>
        <v>43859</v>
      </c>
      <c r="B31" s="29">
        <f t="shared" si="23"/>
        <v>43859</v>
      </c>
      <c r="C31" s="33" t="str">
        <f>IFERROR(VLOOKUP(A31,Übersicht!$I$3:$J$80,2,FALSE),"")</f>
        <v/>
      </c>
      <c r="D31" s="30">
        <f t="shared" si="0"/>
        <v>43890</v>
      </c>
      <c r="E31" s="29">
        <f t="shared" si="1"/>
        <v>43890</v>
      </c>
      <c r="F31" s="33" t="str">
        <f>IFERROR(VLOOKUP(D31,Übersicht!$I$3:$J$80,2,FALSE),"")</f>
        <v/>
      </c>
      <c r="G31" s="30">
        <f t="shared" si="2"/>
        <v>43919</v>
      </c>
      <c r="H31" s="29">
        <f t="shared" si="3"/>
        <v>43919</v>
      </c>
      <c r="I31" s="33" t="str">
        <f>IFERROR(VLOOKUP(G31,Übersicht!$I$3:$J$80,2,FALSE),"")</f>
        <v/>
      </c>
      <c r="J31" s="30">
        <f t="shared" si="4"/>
        <v>43950</v>
      </c>
      <c r="K31" s="29">
        <f t="shared" si="5"/>
        <v>43950</v>
      </c>
      <c r="L31" s="33" t="str">
        <f>IFERROR(VLOOKUP(J31,Übersicht!$I$3:$J$80,2,FALSE),"")</f>
        <v/>
      </c>
      <c r="M31" s="30">
        <f t="shared" si="6"/>
        <v>43980</v>
      </c>
      <c r="N31" s="29">
        <f t="shared" si="7"/>
        <v>43980</v>
      </c>
      <c r="O31" s="33" t="str">
        <f>IFERROR(VLOOKUP(M31,Übersicht!$I$3:$J$80,2,FALSE),"")</f>
        <v/>
      </c>
      <c r="P31" s="30">
        <f t="shared" si="8"/>
        <v>44011</v>
      </c>
      <c r="Q31" s="29">
        <f t="shared" si="9"/>
        <v>44011</v>
      </c>
      <c r="R31" s="33" t="str">
        <f>IFERROR(VLOOKUP(P31,Übersicht!$I$3:$J$80,2,FALSE),"")</f>
        <v/>
      </c>
      <c r="S31" s="30">
        <f t="shared" si="10"/>
        <v>44041</v>
      </c>
      <c r="T31" s="29">
        <f t="shared" si="11"/>
        <v>44041</v>
      </c>
      <c r="U31" s="33" t="str">
        <f>IFERROR(VLOOKUP(S31,Übersicht!$I$3:$J$80,2,FALSE),"")</f>
        <v/>
      </c>
      <c r="V31" s="30">
        <f t="shared" si="12"/>
        <v>44072</v>
      </c>
      <c r="W31" s="29">
        <f t="shared" si="13"/>
        <v>44072</v>
      </c>
      <c r="X31" s="33" t="str">
        <f>IFERROR(VLOOKUP(V31,Übersicht!$I$3:$J$80,2,FALSE),"")</f>
        <v/>
      </c>
      <c r="Y31" s="30">
        <f t="shared" si="14"/>
        <v>44103</v>
      </c>
      <c r="Z31" s="29">
        <f t="shared" si="15"/>
        <v>44103</v>
      </c>
      <c r="AA31" s="33" t="str">
        <f>IFERROR(VLOOKUP(Y31,Übersicht!$I$3:$J$80,2,FALSE),"")</f>
        <v/>
      </c>
      <c r="AB31" s="30">
        <f t="shared" si="16"/>
        <v>44133</v>
      </c>
      <c r="AC31" s="29">
        <f t="shared" si="17"/>
        <v>44133</v>
      </c>
      <c r="AD31" s="33" t="str">
        <f>IFERROR(VLOOKUP(AB31,Übersicht!$I$3:$J$80,2,FALSE),"")</f>
        <v/>
      </c>
      <c r="AE31" s="30">
        <f t="shared" si="18"/>
        <v>44164</v>
      </c>
      <c r="AF31" s="29">
        <f t="shared" si="19"/>
        <v>44164</v>
      </c>
      <c r="AG31" s="33" t="str">
        <f>IFERROR(VLOOKUP(AE31,Übersicht!$I$3:$J$80,2,FALSE),"")</f>
        <v>1. Advent</v>
      </c>
      <c r="AH31" s="30">
        <f t="shared" si="20"/>
        <v>44194</v>
      </c>
      <c r="AI31" s="29">
        <f t="shared" si="21"/>
        <v>44194</v>
      </c>
      <c r="AJ31" s="33" t="str">
        <f>IFERROR(VLOOKUP(AH31,Übersicht!$I$3:$J$80,2,FALSE),"")</f>
        <v/>
      </c>
    </row>
    <row r="32" spans="1:36" s="18" customFormat="1" ht="20.25" customHeight="1" x14ac:dyDescent="0.2">
      <c r="A32" s="30">
        <f t="shared" si="22"/>
        <v>43860</v>
      </c>
      <c r="B32" s="29">
        <f t="shared" si="23"/>
        <v>43860</v>
      </c>
      <c r="C32" s="33" t="str">
        <f>IFERROR(VLOOKUP(A32,Übersicht!$I$3:$J$80,2,FALSE),"")</f>
        <v/>
      </c>
      <c r="D32" s="30" t="str">
        <f t="shared" si="0"/>
        <v/>
      </c>
      <c r="E32" s="29" t="str">
        <f t="shared" si="1"/>
        <v/>
      </c>
      <c r="F32" s="33" t="str">
        <f>IFERROR(VLOOKUP(D32,Übersicht!$I$3:$J$80,2,FALSE),"")</f>
        <v/>
      </c>
      <c r="G32" s="30">
        <f t="shared" si="2"/>
        <v>43920</v>
      </c>
      <c r="H32" s="29">
        <f t="shared" si="3"/>
        <v>43920</v>
      </c>
      <c r="I32" s="33" t="str">
        <f>IFERROR(VLOOKUP(G32,Übersicht!$I$3:$J$80,2,FALSE),"")</f>
        <v/>
      </c>
      <c r="J32" s="30">
        <f t="shared" si="4"/>
        <v>43951</v>
      </c>
      <c r="K32" s="29">
        <f t="shared" si="5"/>
        <v>43951</v>
      </c>
      <c r="L32" s="33" t="str">
        <f>IFERROR(VLOOKUP(J32,Übersicht!$I$3:$J$80,2,FALSE),"")</f>
        <v/>
      </c>
      <c r="M32" s="30">
        <f t="shared" si="6"/>
        <v>43981</v>
      </c>
      <c r="N32" s="29">
        <f t="shared" si="7"/>
        <v>43981</v>
      </c>
      <c r="O32" s="33" t="str">
        <f>IFERROR(VLOOKUP(M32,Übersicht!$I$3:$J$80,2,FALSE),"")</f>
        <v/>
      </c>
      <c r="P32" s="30">
        <f t="shared" si="8"/>
        <v>44012</v>
      </c>
      <c r="Q32" s="29">
        <f t="shared" si="9"/>
        <v>44012</v>
      </c>
      <c r="R32" s="33" t="str">
        <f>IFERROR(VLOOKUP(P32,Übersicht!$I$3:$J$80,2,FALSE),"")</f>
        <v/>
      </c>
      <c r="S32" s="30">
        <f t="shared" si="10"/>
        <v>44042</v>
      </c>
      <c r="T32" s="29">
        <f t="shared" si="11"/>
        <v>44042</v>
      </c>
      <c r="U32" s="33" t="str">
        <f>IFERROR(VLOOKUP(S32,Übersicht!$I$3:$J$80,2,FALSE),"")</f>
        <v/>
      </c>
      <c r="V32" s="30">
        <f t="shared" si="12"/>
        <v>44073</v>
      </c>
      <c r="W32" s="29">
        <f t="shared" si="13"/>
        <v>44073</v>
      </c>
      <c r="X32" s="33" t="str">
        <f>IFERROR(VLOOKUP(V32,Übersicht!$I$3:$J$80,2,FALSE),"")</f>
        <v/>
      </c>
      <c r="Y32" s="30">
        <f t="shared" si="14"/>
        <v>44104</v>
      </c>
      <c r="Z32" s="29">
        <f t="shared" si="15"/>
        <v>44104</v>
      </c>
      <c r="AA32" s="33" t="str">
        <f>IFERROR(VLOOKUP(Y32,Übersicht!$I$3:$J$80,2,FALSE),"")</f>
        <v/>
      </c>
      <c r="AB32" s="30">
        <f t="shared" si="16"/>
        <v>44134</v>
      </c>
      <c r="AC32" s="29">
        <f t="shared" si="17"/>
        <v>44134</v>
      </c>
      <c r="AD32" s="33" t="str">
        <f>IFERROR(VLOOKUP(AB32,Übersicht!$I$3:$J$80,2,FALSE),"")</f>
        <v>Weltspartag</v>
      </c>
      <c r="AE32" s="30">
        <f t="shared" si="18"/>
        <v>44165</v>
      </c>
      <c r="AF32" s="29">
        <f t="shared" si="19"/>
        <v>44165</v>
      </c>
      <c r="AG32" s="33" t="str">
        <f>IFERROR(VLOOKUP(AE32,Übersicht!$I$3:$J$80,2,FALSE),"")</f>
        <v/>
      </c>
      <c r="AH32" s="30">
        <f t="shared" si="20"/>
        <v>44195</v>
      </c>
      <c r="AI32" s="29">
        <f t="shared" si="21"/>
        <v>44195</v>
      </c>
      <c r="AJ32" s="33" t="str">
        <f>IFERROR(VLOOKUP(AH32,Übersicht!$I$3:$J$80,2,FALSE),"")</f>
        <v/>
      </c>
    </row>
    <row r="33" spans="1:36" s="18" customFormat="1" ht="20.25" customHeight="1" x14ac:dyDescent="0.2">
      <c r="A33" s="30">
        <f t="shared" si="22"/>
        <v>43861</v>
      </c>
      <c r="B33" s="29">
        <f t="shared" si="23"/>
        <v>43861</v>
      </c>
      <c r="C33" s="33" t="str">
        <f>IFERROR(VLOOKUP(A33,Übersicht!$I$3:$J$80,2,FALSE),"")</f>
        <v/>
      </c>
      <c r="D33" s="30" t="str">
        <f t="shared" si="0"/>
        <v/>
      </c>
      <c r="E33" s="29" t="str">
        <f t="shared" si="1"/>
        <v/>
      </c>
      <c r="F33" s="33" t="str">
        <f>IFERROR(VLOOKUP(D33,Übersicht!$I$3:$J$80,2,FALSE),"")</f>
        <v/>
      </c>
      <c r="G33" s="30">
        <f t="shared" si="2"/>
        <v>43921</v>
      </c>
      <c r="H33" s="29">
        <f t="shared" si="3"/>
        <v>43921</v>
      </c>
      <c r="I33" s="33" t="str">
        <f>IFERROR(VLOOKUP(G33,Übersicht!$I$3:$J$80,2,FALSE),"")</f>
        <v/>
      </c>
      <c r="J33" s="31" t="str">
        <f t="shared" si="4"/>
        <v/>
      </c>
      <c r="K33" s="32" t="str">
        <f t="shared" si="5"/>
        <v/>
      </c>
      <c r="L33" s="33" t="str">
        <f>IFERROR(VLOOKUP(J33,Übersicht!$I$3:$J$80,2,FALSE),"")</f>
        <v/>
      </c>
      <c r="M33" s="30">
        <f t="shared" si="6"/>
        <v>43982</v>
      </c>
      <c r="N33" s="29">
        <f t="shared" si="7"/>
        <v>43982</v>
      </c>
      <c r="O33" s="33" t="str">
        <f>IFERROR(VLOOKUP(M33,Übersicht!$I$3:$J$80,2,FALSE),"")</f>
        <v>Pfingsten</v>
      </c>
      <c r="P33" s="31" t="str">
        <f t="shared" si="8"/>
        <v/>
      </c>
      <c r="Q33" s="32" t="str">
        <f t="shared" si="9"/>
        <v/>
      </c>
      <c r="R33" s="33" t="str">
        <f>IFERROR(VLOOKUP(P33,Übersicht!$I$3:$J$80,2,FALSE),"")</f>
        <v/>
      </c>
      <c r="S33" s="30">
        <f t="shared" si="10"/>
        <v>44043</v>
      </c>
      <c r="T33" s="29">
        <f t="shared" si="11"/>
        <v>44043</v>
      </c>
      <c r="U33" s="33" t="str">
        <f>IFERROR(VLOOKUP(S33,Übersicht!$I$3:$J$80,2,FALSE),"")</f>
        <v/>
      </c>
      <c r="V33" s="30">
        <f t="shared" si="12"/>
        <v>44074</v>
      </c>
      <c r="W33" s="29">
        <f t="shared" si="13"/>
        <v>44074</v>
      </c>
      <c r="X33" s="33" t="str">
        <f>IFERROR(VLOOKUP(V33,Übersicht!$I$3:$J$80,2,FALSE),"")</f>
        <v/>
      </c>
      <c r="Y33" s="30" t="str">
        <f t="shared" si="14"/>
        <v/>
      </c>
      <c r="Z33" s="29" t="str">
        <f t="shared" si="15"/>
        <v/>
      </c>
      <c r="AA33" s="33" t="str">
        <f>IFERROR(VLOOKUP(Y33,Übersicht!$I$3:$J$80,2,FALSE),"")</f>
        <v/>
      </c>
      <c r="AB33" s="30">
        <f t="shared" si="16"/>
        <v>44135</v>
      </c>
      <c r="AC33" s="29">
        <f t="shared" si="17"/>
        <v>44135</v>
      </c>
      <c r="AD33" s="33" t="str">
        <f>IFERROR(VLOOKUP(AB33,Übersicht!$I$3:$J$80,2,FALSE),"")</f>
        <v/>
      </c>
      <c r="AE33" s="30" t="str">
        <f t="shared" si="18"/>
        <v/>
      </c>
      <c r="AF33" s="29" t="str">
        <f t="shared" si="19"/>
        <v/>
      </c>
      <c r="AG33" s="33" t="str">
        <f>IFERROR(VLOOKUP(AE33,Übersicht!$I$3:$J$80,2,FALSE),"")</f>
        <v/>
      </c>
      <c r="AH33" s="30">
        <f t="shared" si="20"/>
        <v>44196</v>
      </c>
      <c r="AI33" s="29">
        <f>IF(AH33="","",AH33)</f>
        <v>44196</v>
      </c>
      <c r="AJ33" s="33" t="str">
        <f>IFERROR(VLOOKUP(AH33,Übersicht!$I$3:$J$80,2,FALSE),"")</f>
        <v>½ Silvester</v>
      </c>
    </row>
    <row r="34" spans="1:36" ht="28.5" customHeight="1" x14ac:dyDescent="0.2">
      <c r="J34" s="22" t="str">
        <f t="shared" si="4"/>
        <v/>
      </c>
      <c r="K34" s="23"/>
    </row>
    <row r="35" spans="1:36" ht="28.5" customHeight="1" x14ac:dyDescent="0.2">
      <c r="A35" s="69" t="s">
        <v>54</v>
      </c>
      <c r="B35" s="69"/>
      <c r="C35" s="69"/>
      <c r="D35" s="69"/>
      <c r="E35" s="69"/>
      <c r="F35" s="69"/>
      <c r="G35" s="24"/>
      <c r="H35" s="25"/>
      <c r="I35" s="14"/>
      <c r="J35" s="24"/>
      <c r="K35" s="25"/>
      <c r="L35" s="24"/>
      <c r="M35" s="14"/>
      <c r="N35" s="25"/>
      <c r="O35" s="24"/>
      <c r="P35" s="24"/>
      <c r="Q35" s="25"/>
      <c r="R35" s="24"/>
      <c r="S35" s="24"/>
      <c r="T35" s="25"/>
      <c r="U35" s="24"/>
      <c r="V35" s="24"/>
      <c r="W35" s="25"/>
      <c r="X35" s="24"/>
      <c r="Y35" s="24"/>
      <c r="Z35" s="25"/>
      <c r="AA35" s="24"/>
      <c r="AB35" s="24"/>
      <c r="AC35" s="25"/>
      <c r="AD35" s="24"/>
      <c r="AE35" s="24"/>
      <c r="AF35" s="25"/>
      <c r="AG35" s="24"/>
      <c r="AH35" s="24"/>
      <c r="AI35" s="25"/>
      <c r="AJ35" s="25"/>
    </row>
    <row r="36" spans="1:36" ht="28.5" customHeight="1" x14ac:dyDescent="0.2">
      <c r="A36" s="26"/>
      <c r="B36" s="27"/>
      <c r="C36" s="70" t="s">
        <v>52</v>
      </c>
      <c r="D36" s="70"/>
      <c r="E36" s="70"/>
      <c r="F36" s="70"/>
      <c r="G36" s="24"/>
      <c r="H36" s="25"/>
      <c r="I36" s="24"/>
      <c r="J36" s="24"/>
      <c r="K36" s="25"/>
      <c r="L36" s="24"/>
      <c r="M36" s="24"/>
      <c r="N36" s="25"/>
      <c r="O36" s="24"/>
      <c r="P36" s="24"/>
      <c r="Q36" s="25"/>
      <c r="R36" s="24"/>
      <c r="S36" s="24"/>
      <c r="T36" s="25"/>
      <c r="U36" s="24"/>
      <c r="V36" s="24"/>
      <c r="W36" s="25"/>
      <c r="X36" s="24"/>
      <c r="Y36" s="24"/>
      <c r="Z36" s="25"/>
      <c r="AA36" s="24"/>
      <c r="AB36" s="24"/>
      <c r="AC36" s="25"/>
      <c r="AD36" s="24"/>
      <c r="AE36" s="24"/>
      <c r="AF36" s="25"/>
      <c r="AG36" s="24"/>
      <c r="AH36" s="24"/>
      <c r="AI36" s="25"/>
      <c r="AJ36" s="25"/>
    </row>
    <row r="37" spans="1:36" ht="28.5" customHeight="1" x14ac:dyDescent="0.2">
      <c r="A37" s="71" t="s">
        <v>53</v>
      </c>
      <c r="B37" s="71"/>
      <c r="C37" s="71"/>
      <c r="D37" s="71"/>
      <c r="E37" s="71"/>
      <c r="F37" s="71"/>
      <c r="G37" s="24"/>
      <c r="H37" s="25"/>
      <c r="I37" s="24"/>
      <c r="J37" s="24"/>
      <c r="K37" s="25"/>
      <c r="L37" s="24"/>
      <c r="M37" s="24"/>
      <c r="N37" s="25"/>
      <c r="O37" s="24"/>
      <c r="P37" s="24"/>
      <c r="Q37" s="25"/>
      <c r="R37" s="24"/>
      <c r="S37" s="24"/>
      <c r="T37" s="25"/>
      <c r="U37" s="24"/>
      <c r="V37" s="24"/>
      <c r="W37" s="25"/>
      <c r="X37" s="24"/>
      <c r="Y37" s="24"/>
      <c r="Z37" s="25"/>
      <c r="AA37" s="24"/>
      <c r="AB37" s="24"/>
      <c r="AC37" s="25"/>
      <c r="AD37" s="24"/>
      <c r="AE37" s="24"/>
      <c r="AF37" s="25"/>
      <c r="AG37" s="24"/>
      <c r="AH37" s="24"/>
      <c r="AI37" s="25"/>
      <c r="AJ37" s="24"/>
    </row>
  </sheetData>
  <sheetProtection sheet="1" objects="1" scenarios="1"/>
  <mergeCells count="16">
    <mergeCell ref="AE2:AG2"/>
    <mergeCell ref="AH2:AJ2"/>
    <mergeCell ref="A35:F35"/>
    <mergeCell ref="C36:F36"/>
    <mergeCell ref="A37:F37"/>
    <mergeCell ref="P2:R2"/>
    <mergeCell ref="S2:U2"/>
    <mergeCell ref="V2:X2"/>
    <mergeCell ref="Y2:AA2"/>
    <mergeCell ref="AB2:AD2"/>
    <mergeCell ref="L1:N1"/>
    <mergeCell ref="A2:C2"/>
    <mergeCell ref="D2:F2"/>
    <mergeCell ref="G2:I2"/>
    <mergeCell ref="J2:L2"/>
    <mergeCell ref="M2:O2"/>
  </mergeCells>
  <conditionalFormatting sqref="A3:B33 D3:E33 G3:H33 J3:K33 M3:N33 P3:Q33 S3:T33 V3:W33 Y3:Z33 AB3:AC33 AE3:AF33 AH3:AI33">
    <cfRule type="expression" dxfId="52" priority="1">
      <formula>IF(A3="","",WEEKDAY(A3)=7)</formula>
    </cfRule>
    <cfRule type="expression" dxfId="51" priority="3">
      <formula>IF(A3="","",WEEKDAY(A3)=1)</formula>
    </cfRule>
    <cfRule type="expression" dxfId="50" priority="4">
      <formula>IF(A3="","",COUNTIF(Halbfeiertage,A3)&lt;&gt;0)</formula>
    </cfRule>
    <cfRule type="expression" dxfId="49" priority="5">
      <formula>IF(A3="","",COUNTIF(Feiertage,A3)&lt;&gt;0)</formula>
    </cfRule>
    <cfRule type="expression" dxfId="48" priority="7">
      <formula>IF(A3="","",COUNTIF(Schulferien,A3)&lt;&gt;0)</formula>
    </cfRule>
  </conditionalFormatting>
  <conditionalFormatting sqref="C3:C33">
    <cfRule type="expression" dxfId="47" priority="8">
      <formula>IF(A3="","",WEEKDAY(A3)=7)</formula>
    </cfRule>
    <cfRule type="expression" dxfId="46" priority="9">
      <formula>IF(A3="","",WEEKDAY(A3)=1)</formula>
    </cfRule>
    <cfRule type="expression" dxfId="45" priority="10">
      <formula>IF(A3="","",COUNTIF(Feiertage,A3)&lt;&gt;0)</formula>
    </cfRule>
    <cfRule type="expression" dxfId="44" priority="11">
      <formula>IF(A3="","",IF(A3="","",COUNTIF(Schulferien,A3)&lt;&gt;0))</formula>
    </cfRule>
  </conditionalFormatting>
  <conditionalFormatting sqref="F3:F33">
    <cfRule type="expression" dxfId="43" priority="12">
      <formula>IF(D3="","",WEEKDAY(D3)=7)</formula>
    </cfRule>
    <cfRule type="expression" dxfId="42" priority="13">
      <formula>IF(D3="","",WEEKDAY(D3)=1)</formula>
    </cfRule>
    <cfRule type="expression" dxfId="41" priority="14">
      <formula>IF(D3="","",COUNTIF(Feiertage,D3)&lt;&gt;0)</formula>
    </cfRule>
    <cfRule type="expression" dxfId="40" priority="15">
      <formula>IF(D3="","",IF(D3="","",COUNTIF(Schulferien,D3)&lt;&gt;0))</formula>
    </cfRule>
  </conditionalFormatting>
  <conditionalFormatting sqref="I3:I33">
    <cfRule type="expression" dxfId="39" priority="16">
      <formula>IF(G3="","",WEEKDAY(G3)=7)</formula>
    </cfRule>
    <cfRule type="expression" dxfId="38" priority="17">
      <formula>IF(G3="","",WEEKDAY(G3)=1)</formula>
    </cfRule>
    <cfRule type="expression" dxfId="37" priority="18">
      <formula>IF(G3="","",COUNTIF(Feiertage,G3)&lt;&gt;0)</formula>
    </cfRule>
    <cfRule type="expression" dxfId="36" priority="19">
      <formula>IF(G3="","",IF(G3="","",COUNTIF(Schulferien,G3)&lt;&gt;0))</formula>
    </cfRule>
  </conditionalFormatting>
  <conditionalFormatting sqref="L3:L33">
    <cfRule type="expression" dxfId="35" priority="20">
      <formula>IF(J3="","",WEEKDAY(J3)=7)</formula>
    </cfRule>
    <cfRule type="expression" dxfId="34" priority="21">
      <formula>IF(J3="","",WEEKDAY(J3)=1)</formula>
    </cfRule>
    <cfRule type="expression" dxfId="33" priority="22">
      <formula>IF(J3="","",COUNTIF(Feiertage,J3)&lt;&gt;0)</formula>
    </cfRule>
    <cfRule type="expression" dxfId="32" priority="23">
      <formula>IF(J3="","",IF(J3="","",COUNTIF(Schulferien,J3)&lt;&gt;0))</formula>
    </cfRule>
  </conditionalFormatting>
  <conditionalFormatting sqref="O3:O33">
    <cfRule type="expression" dxfId="31" priority="24">
      <formula>IF(M3="","",WEEKDAY(M3)=7)</formula>
    </cfRule>
    <cfRule type="expression" dxfId="30" priority="25">
      <formula>IF(M3="","",WEEKDAY(M3)=1)</formula>
    </cfRule>
    <cfRule type="expression" dxfId="29" priority="26">
      <formula>IF(M3="","",COUNTIF(Feiertage,M3)&lt;&gt;0)</formula>
    </cfRule>
    <cfRule type="expression" dxfId="28" priority="27">
      <formula>IF(M3="","",IF(M3="","",COUNTIF(Schulferien,M3)&lt;&gt;0))</formula>
    </cfRule>
  </conditionalFormatting>
  <conditionalFormatting sqref="R3:R33">
    <cfRule type="expression" dxfId="27" priority="28">
      <formula>IF(P3="","",WEEKDAY(P3)=7)</formula>
    </cfRule>
    <cfRule type="expression" dxfId="26" priority="29">
      <formula>IF(P3="","",WEEKDAY(P3)=1)</formula>
    </cfRule>
    <cfRule type="expression" dxfId="25" priority="30">
      <formula>IF(P3="","",COUNTIF(Feiertage,P3)&lt;&gt;0)</formula>
    </cfRule>
    <cfRule type="expression" dxfId="24" priority="31">
      <formula>IF(P3="","",IF(P3="","",COUNTIF(Schulferien,P3)&lt;&gt;0))</formula>
    </cfRule>
  </conditionalFormatting>
  <conditionalFormatting sqref="U3:U33">
    <cfRule type="expression" dxfId="23" priority="32">
      <formula>IF(S3="","",WEEKDAY(S3)=7)</formula>
    </cfRule>
    <cfRule type="expression" dxfId="22" priority="33">
      <formula>IF(S3="","",WEEKDAY(S3)=1)</formula>
    </cfRule>
    <cfRule type="expression" dxfId="21" priority="34">
      <formula>IF(S3="","",COUNTIF(Feiertage,S3)&lt;&gt;0)</formula>
    </cfRule>
    <cfRule type="expression" dxfId="20" priority="35">
      <formula>IF(S3="","",IF(S3="","",COUNTIF(Schulferien,S3)&lt;&gt;0))</formula>
    </cfRule>
  </conditionalFormatting>
  <conditionalFormatting sqref="X3:X33">
    <cfRule type="expression" dxfId="19" priority="36">
      <formula>IF(V3="","",WEEKDAY(V3)=7)</formula>
    </cfRule>
    <cfRule type="expression" dxfId="18" priority="37">
      <formula>IF(V3="","",WEEKDAY(V3)=1)</formula>
    </cfRule>
    <cfRule type="expression" dxfId="17" priority="38">
      <formula>IF(V3="","",COUNTIF(Feiertage,V3)&lt;&gt;0)</formula>
    </cfRule>
    <cfRule type="expression" dxfId="16" priority="39">
      <formula>IF(V3="","",IF(V3="","",COUNTIF(Schulferien,V3)&lt;&gt;0))</formula>
    </cfRule>
  </conditionalFormatting>
  <conditionalFormatting sqref="AA3:AA33">
    <cfRule type="expression" dxfId="15" priority="40">
      <formula>IF(Y3="","",WEEKDAY(Y3)=7)</formula>
    </cfRule>
    <cfRule type="expression" dxfId="14" priority="41">
      <formula>IF(Y3="","",WEEKDAY(Y3)=1)</formula>
    </cfRule>
    <cfRule type="expression" dxfId="13" priority="42">
      <formula>IF(Y3="","",COUNTIF(Feiertage,Y3)&lt;&gt;0)</formula>
    </cfRule>
    <cfRule type="expression" dxfId="12" priority="43">
      <formula>IF(Y3="","",IF(Y3="","",COUNTIF(Schulferien,Y3)&lt;&gt;0))</formula>
    </cfRule>
  </conditionalFormatting>
  <conditionalFormatting sqref="AD3:AD33">
    <cfRule type="expression" dxfId="11" priority="44">
      <formula>IF(AB3="","",WEEKDAY(AB3)=7)</formula>
    </cfRule>
    <cfRule type="expression" dxfId="10" priority="45">
      <formula>IF(AB3="","",WEEKDAY(AB3)=1)</formula>
    </cfRule>
    <cfRule type="expression" dxfId="9" priority="46">
      <formula>IF(AB3="","",COUNTIF(Feiertage,AB3)&lt;&gt;0)</formula>
    </cfRule>
    <cfRule type="expression" dxfId="8" priority="47">
      <formula>IF(AB3="","",IF(AB3="","",COUNTIF(Schulferien,AB3)&lt;&gt;0))</formula>
    </cfRule>
  </conditionalFormatting>
  <conditionalFormatting sqref="AG3:AG33">
    <cfRule type="expression" dxfId="7" priority="48">
      <formula>IF(AE3="","",WEEKDAY(AE3)=7)</formula>
    </cfRule>
    <cfRule type="expression" dxfId="6" priority="49">
      <formula>IF(AE3="","",WEEKDAY(AE3)=1)</formula>
    </cfRule>
    <cfRule type="expression" dxfId="5" priority="50">
      <formula>IF(AE3="","",COUNTIF(Feiertage,AE3)&lt;&gt;0)</formula>
    </cfRule>
    <cfRule type="expression" dxfId="4" priority="51">
      <formula>IF(AE3="","",IF(AE3="","",COUNTIF(Schulferien,AE3)&lt;&gt;0))</formula>
    </cfRule>
  </conditionalFormatting>
  <conditionalFormatting sqref="AJ3:AJ33">
    <cfRule type="expression" dxfId="3" priority="52">
      <formula>IF(AH3="","",WEEKDAY(AH3)=7)</formula>
    </cfRule>
    <cfRule type="expression" dxfId="2" priority="53">
      <formula>IF(AH3="","",WEEKDAY(AH3)=1)</formula>
    </cfRule>
    <cfRule type="expression" dxfId="1" priority="54">
      <formula>IF(AH3="","",COUNTIF(Feiertage,AH3)&lt;&gt;0)</formula>
    </cfRule>
    <cfRule type="expression" dxfId="0" priority="55">
      <formula>IF(AH3="","",IF(AH3="","",COUNTIF(Schulferien,AH3)&lt;&gt;0))</formula>
    </cfRule>
  </conditionalFormatting>
  <pageMargins left="0.2" right="6.1111111111111102E-2" top="0.281944444444444" bottom="0.11874999999999999" header="0.51180555555555496" footer="0.51180555555555496"/>
  <pageSetup paperSize="8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3</vt:i4>
      </vt:variant>
    </vt:vector>
  </HeadingPairs>
  <TitlesOfParts>
    <vt:vector size="5" baseType="lpstr">
      <vt:lpstr>Übersicht</vt:lpstr>
      <vt:lpstr>Kalender Druck</vt:lpstr>
      <vt:lpstr>Feiertage</vt:lpstr>
      <vt:lpstr>Halbfeiertage</vt:lpstr>
      <vt:lpstr>Schulferien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Norbert Obrist</dc:creator>
  <dc:description/>
  <cp:lastModifiedBy>Norbert Obrist</cp:lastModifiedBy>
  <cp:revision>247</cp:revision>
  <cp:lastPrinted>2019-01-04T16:12:46Z</cp:lastPrinted>
  <dcterms:created xsi:type="dcterms:W3CDTF">2008-03-11T14:21:14Z</dcterms:created>
  <dcterms:modified xsi:type="dcterms:W3CDTF">2020-04-11T10:09:48Z</dcterms:modified>
  <dc:language>de-DE</dc:language>
</cp:coreProperties>
</file>